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rvander3\Downloads\"/>
    </mc:Choice>
  </mc:AlternateContent>
  <xr:revisionPtr revIDLastSave="0" documentId="13_ncr:1_{4D7417AC-A6DA-45A1-8EF8-892B076ABFD0}" xr6:coauthVersionLast="47" xr6:coauthVersionMax="47" xr10:uidLastSave="{00000000-0000-0000-0000-000000000000}"/>
  <bookViews>
    <workbookView xWindow="-110" yWindow="-110" windowWidth="19420" windowHeight="10300" xr2:uid="{C078B358-34A7-BC4A-99A2-E6CC95CD11E8}"/>
  </bookViews>
  <sheets>
    <sheet name="Opbouw en activiteiten stage" sheetId="3" r:id="rId1"/>
    <sheet name="Minimumeisen" sheetId="1" r:id="rId2"/>
    <sheet name="Primaire proces" sheetId="5" r:id="rId3"/>
    <sheet name="Brede professionele basis" sheetId="6" r:id="rId4"/>
    <sheet name="Beoordeling" sheetId="8" r:id="rId5"/>
    <sheet name="Data" sheetId="7" state="hidden" r:id="rId6"/>
    <sheet name="template"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D23" i="7"/>
  <c r="D22" i="7"/>
  <c r="D21" i="7"/>
  <c r="D20" i="7"/>
  <c r="D19" i="7"/>
  <c r="D18" i="7"/>
  <c r="B23" i="7"/>
  <c r="B22" i="7"/>
  <c r="B21" i="7"/>
  <c r="B20" i="7"/>
  <c r="B19" i="7"/>
  <c r="B18" i="7"/>
  <c r="D16" i="7"/>
  <c r="D15" i="7"/>
  <c r="D14" i="7"/>
  <c r="B16" i="7"/>
  <c r="B15" i="7"/>
  <c r="B14" i="7"/>
  <c r="D13" i="7"/>
  <c r="B13" i="7"/>
  <c r="C13" i="7" s="1"/>
  <c r="H6" i="8" l="1"/>
  <c r="H27" i="7" s="1"/>
  <c r="G27" i="7" l="1"/>
  <c r="D10" i="7"/>
  <c r="E10" i="7" s="1"/>
  <c r="E14" i="7"/>
  <c r="E22" i="7"/>
  <c r="E21" i="7"/>
  <c r="E20" i="7"/>
  <c r="E19" i="7"/>
  <c r="E18" i="7"/>
  <c r="E15" i="7"/>
  <c r="D12" i="7"/>
  <c r="E12" i="7" s="1"/>
  <c r="D11" i="7"/>
  <c r="E11" i="7" s="1"/>
  <c r="C14" i="7"/>
  <c r="C20" i="7"/>
  <c r="C21" i="7"/>
  <c r="C23" i="7"/>
  <c r="C22" i="7"/>
  <c r="C18" i="7"/>
  <c r="C16" i="7"/>
  <c r="C15" i="7"/>
  <c r="B12" i="7"/>
  <c r="C12" i="7" s="1"/>
  <c r="B11" i="7"/>
  <c r="C11" i="7" s="1"/>
  <c r="B10" i="7"/>
  <c r="C10" i="7" s="1"/>
  <c r="E23" i="7" l="1"/>
  <c r="H28" i="7"/>
  <c r="H31" i="7"/>
  <c r="H32" i="7" s="1"/>
  <c r="H29" i="7"/>
  <c r="G29" i="7"/>
  <c r="E13" i="7"/>
  <c r="E16" i="7"/>
  <c r="G31" i="7"/>
  <c r="G32" i="7" s="1"/>
  <c r="C19" i="7"/>
  <c r="G28" i="7" s="1"/>
  <c r="G30" i="7" l="1"/>
  <c r="H30" i="7"/>
  <c r="H33" i="7" s="1"/>
  <c r="I8" i="8"/>
  <c r="I7" i="8"/>
  <c r="H11" i="8" l="1"/>
  <c r="E8" i="1"/>
  <c r="H8" i="8"/>
  <c r="G33" i="7" l="1"/>
  <c r="H10" i="8" s="1"/>
  <c r="H7" i="8"/>
  <c r="H9" i="8" l="1"/>
  <c r="I9" i="8"/>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3DE5F360-2552-FF49-A390-5C6B63B769D7}">
      <text>
        <r>
          <rPr>
            <sz val="12"/>
            <color rgb="FF000000"/>
            <rFont val="Calibri"/>
            <family val="2"/>
          </rPr>
          <t xml:space="preserve">Zie het eerste tabblad van dit document voor de opbouw van de stage en activiteiten die de student kan uitvoeren om te werken aan de leerdoelen.  </t>
        </r>
      </text>
    </comment>
    <comment ref="C4" authorId="0" shapeId="0" xr:uid="{F36BBE51-2581-FD4C-A29E-97BD22BE73D3}">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65C6FDCC-1DBF-9441-8DB4-720EBD796093}">
      <text>
        <r>
          <rPr>
            <sz val="12"/>
            <color rgb="FF000000"/>
            <rFont val="Calibri"/>
            <family val="2"/>
          </rPr>
          <t xml:space="preserve">Elk criterium krijgt 1 tot 5 punten. Een 1 is onvoldoende, 2 is matig, 3 is voldoende, 4 is ruim voldoende en 5 is goed. 
</t>
        </r>
        <r>
          <rPr>
            <sz val="12"/>
            <color rgb="FF000000"/>
            <rFont val="Calibri"/>
            <family val="2"/>
          </rPr>
          <t>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430BE0AC-83E0-FC43-941A-97DE6BA2D563}">
      <text>
        <r>
          <rPr>
            <sz val="10"/>
            <color rgb="FF000000"/>
            <rFont val="Calibri"/>
            <family val="2"/>
          </rPr>
          <t xml:space="preserve">Elk criterium krijgt 1 tot 5 punten. Een 1 is onvoldoende, 2 is matig, 3 is voldoende, 4 is ruim voldoende en 5 is goed. 
</t>
        </r>
        <r>
          <rPr>
            <sz val="10"/>
            <color rgb="FF000000"/>
            <rFont val="Calibri"/>
            <family val="2"/>
          </rPr>
          <t>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A9BC7687-0B20-8B4A-AB4F-CEEEB087ADAC}">
      <text>
        <r>
          <rPr>
            <sz val="12"/>
            <color rgb="FF000000"/>
            <rFont val="Calibri"/>
            <family val="2"/>
          </rPr>
          <t xml:space="preserve">Zie het eerste tabblad van dit document voor de opbouw van de stage en activiteiten die de student kan uitvoeren om te werken aan de leerdoelen.  </t>
        </r>
      </text>
    </comment>
    <comment ref="C4" authorId="0" shapeId="0" xr:uid="{4611AE2D-8165-AD4F-8732-8A306BFA19F1}">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B3A2C682-A9FB-8640-B6D4-14112F88E8CA}">
      <text>
        <r>
          <rPr>
            <sz val="12"/>
            <color rgb="FF000000"/>
            <rFont val="Calibri"/>
            <family val="2"/>
          </rPr>
          <t xml:space="preserve">Elk criterium krijgt 1 tot 5 punten. Een 1 is onvoldoende, 2 is matig, 3 is voldoende, 4 is ruim voldoende en 5 is goed. 
</t>
        </r>
        <r>
          <rPr>
            <sz val="12"/>
            <color rgb="FF000000"/>
            <rFont val="Calibri"/>
            <family val="2"/>
          </rPr>
          <t>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D08D5459-EBFD-7544-AB39-43B9E4FB5A12}">
      <text>
        <r>
          <rPr>
            <sz val="10"/>
            <color rgb="FF000000"/>
            <rFont val="Calibri"/>
            <family val="2"/>
          </rPr>
          <t xml:space="preserve">Elk criterium krijgt 1 tot 5 punten. Een 1 is onvoldoende, 2 is matig, 3 is voldoende, 4 is ruim voldoende en 5 is goed. 
</t>
        </r>
        <r>
          <rPr>
            <sz val="10"/>
            <color rgb="FF000000"/>
            <rFont val="Calibri"/>
            <family val="2"/>
          </rPr>
          <t>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sharedStrings.xml><?xml version="1.0" encoding="utf-8"?>
<sst xmlns="http://schemas.openxmlformats.org/spreadsheetml/2006/main" count="186" uniqueCount="99">
  <si>
    <t>WPL 11 en 12 Pabo-ALO</t>
  </si>
  <si>
    <t>Praktijkbeoordeling jaar 3 semester 2</t>
  </si>
  <si>
    <t xml:space="preserve">Iedere student loopt vanaf het begin van de opleiding stage zodat de student aan het einde van de opleiding afstudeert als startbekwame leerkracht. De bekwaamheidseisen zijn door Pabo HvA en ALO en werkveld gezamenlijk uitgewerkt tot de Beweeg Amsterdamse Leerkracht Lijn. In deze doorgaande leerlijn staat beschreven welke vaardigheden wij verwachten van studenten in elke fase van de opleiding. De Beweeg Amsterdamse Leerkracht Lijn biedt de student houvast om richting te geven aan diens ontwikkeling als leerkracht. De student gebruikt de BALL als een logboek om daarin eigen reflectie en ontwikkeling bij te houden en monitoren. De student kan hier ook de aangeboden theorie vanuit de opleiding passend bij een bekwaamheid/vaardigheid opzoeken. Zie stagewebsite voor kennisclip en handleiding over het gebruik van de BALL, de mentorbrief voor mentoren en het planningsdocument voor studenten.                                                                                                                                                                                        Aan de hand van de onderstaande tabbladen komt de beoordeling tot stand. Als er een rood driehoekje in een cel staat, kun je hier op klikken voor meer informatie.    </t>
  </si>
  <si>
    <t xml:space="preserve">Klik hier voor stageactiviteiten </t>
  </si>
  <si>
    <t>Opbouw stage</t>
  </si>
  <si>
    <t>Beweeg Amsterdamse Leerkracht Lijn</t>
  </si>
  <si>
    <t>Jaar 1</t>
  </si>
  <si>
    <t xml:space="preserve">Aan het einde van semester 1 kan de student een enkelvoudige les geven in de klas en een microsituatie (deel van de groep) in de zaal en aan het einde van semester 2 kan de student twee activiteiten achter elkaar verzorgen met een soepele overgang in de klas en in de zaal worden meerdere activiteiten aangeboden. De mentor begeleidt de student bij de keuze en de voorbereiding van deze lessen. De situatie is nog weinig complex. De student oefent zijn/haar vaardigheden in enkelvoudige en vaststaande lessen en activiteiten. </t>
  </si>
  <si>
    <t xml:space="preserve">Aan het einde van jaar 1 beheerst de student de vaardigheden in de Beweeg Amsterdamse Leerkracht Lijn zo veel mogelijk op 'beginnend niveau'. 
De student laat zien kennis te hebben over leerdoelen in de praktijk en heeft deze kennis toegepast in verschillende soorten lessen onder supervisie van de mentor. De student kan de feedback van mentor/schoolopleider kopiëren in de notities bij de desbetreffende deelbekwaamheid. De student voegt daarnaast eigen reflecties toe. </t>
  </si>
  <si>
    <t>Jaar 2</t>
  </si>
  <si>
    <t>Aan het einde van semester 1 kan de student in de klas een dagdeel onderwijs verzorgen en aan het einde van semester 2 een hele dag. Voor het zaalgedeelte geldt dat de student aan het einde van jaar 2  aan een gehele klas drie achtereenvolgende lessen op een dag kan verzorgen. De mentor geeft de student meer vrijheid in het maken van keuzes en de voorbereiding van de te geven lessen in dit dagdeel/deze dag onderwijs. De student gaat meerdere vakgebieden met elkaar combineren. De stage wordt complexer doordat de student langere tijd onder supervisie van de mentor onderwijs verzorgt.</t>
  </si>
  <si>
    <r>
      <rPr>
        <sz val="10"/>
        <color rgb="FF000000"/>
        <rFont val="Helvetica"/>
        <family val="2"/>
      </rPr>
      <t xml:space="preserve">De student gaat van' beginnend niveau' naar 'in ontwikkeling'. De student hoeft nog niet alle vaardigheden op 'in ontwikkeling' niveau te beheersen. De student toont aan kennis te hebben over deze vaardigheden en heeft deze kennis toegepast in meerdere lessen achter elkaar op een dag onder supervisie van de mentor.  De student kan de feedback van mentor en schoolopleider verwerken in de notities bij de desbetreffende deelbekwaamheid. </t>
    </r>
    <r>
      <rPr>
        <sz val="12"/>
        <color rgb="FF000000"/>
        <rFont val="Helvetica"/>
        <family val="2"/>
      </rPr>
      <t xml:space="preserve">  </t>
    </r>
  </si>
  <si>
    <t>Jaar 3</t>
  </si>
  <si>
    <t xml:space="preserve">Aan het einde van semester 2 kan de student één hele dag in de klas in het primair onderwijs én één hele dag in de zaal in het voortgezet onderwijs lesgeven waarbij de student zo goed mogelijk rekening probeert te houden met verschillen tussen leerlingen. De student draait hele dagen onderwijs onder supervisie van de mentor. Dit vraagt een grotere zelfstandigheid van de student. De mentor geeft nog wel expliciete begeleiding bij de inrichting van het onderwijs, de differentiatie en de te maken keuzes. De stagesituatie wordt complexer omdat de student het onderwijs afstemt op de verschillen tussen leerlingen en hele dagen onderwijs verzorgt. </t>
  </si>
  <si>
    <t xml:space="preserve">Aan het einde van semester 2 beheerst de student de vaardigheden in de Beweeg Amsterdamse Leerkracht Lijn op 'in ontwikkeling' niveau. De student toont aan kennis te hebben over de verschillende vaardigheden bij de bekwaamheden en heeft deze kennis toegepast in het verzorgen van hele dagen onderwijs. De student laat aan de hand van de Amsterdamse Leer-Kracht-Lijn zien dat hij/zij LiO bekwaam is. </t>
  </si>
  <si>
    <t>Jaar 4</t>
  </si>
  <si>
    <t xml:space="preserve">Aan het einde van semester 2 is de student medeverantwoordelijk voor het pedagogische, vakinhoudelijke en vakdidactische proces in de klas en in de zaal. De student verzorgt twee dagen in de week zelfstandig onderwijs waarbij de mentor op afstand is. Er wordt een grote zelfstandigheid van de student gevraagd. De complexiteit is groot, omdat we van de student vragen om mee te draaien in de schoolorganisatie met een gelijkwaardige samenwerking met collega's en ouders. Daarnaast verzorgt de studenten hele dagen onderwijs aan de groep.  </t>
  </si>
  <si>
    <r>
      <rPr>
        <sz val="10"/>
        <color rgb="FF000000"/>
        <rFont val="Helvetica"/>
        <family val="2"/>
      </rPr>
      <t>Aan het einde van jaar 4 beheerst de student de vaardigheden in de Beweeg Amsterdamse Leerkracht Lijn op 'startbekwaam niveau'. De student toont aan kennis te hebben over de verschillende vaardigheden bij de bekwaamheden en heeft deze kennis toegepast in de ontwikkeling en de uitvoering van het onderwijs. In het startbekwaamheidsgesprek laat de student aan de hand van de Amsterdamse Leer-Kracht-Lijn zien dat hij/zij op startbekwaam niveau functioneert</t>
    </r>
    <r>
      <rPr>
        <sz val="12"/>
        <color rgb="FF000000"/>
        <rFont val="Helvetica"/>
        <family val="2"/>
      </rPr>
      <t xml:space="preserve">. 
</t>
    </r>
  </si>
  <si>
    <t xml:space="preserve">Praktijkbeoordeling jaar 1 semester 2 </t>
  </si>
  <si>
    <t>§</t>
  </si>
  <si>
    <t>Algemeen</t>
  </si>
  <si>
    <t>Naam:</t>
  </si>
  <si>
    <t>Studentennummer:</t>
  </si>
  <si>
    <t>School:</t>
  </si>
  <si>
    <t>Schoolopleider klas:</t>
  </si>
  <si>
    <t>Groep:</t>
  </si>
  <si>
    <t>Instituutsbegeleider zaal:</t>
  </si>
  <si>
    <t>Mentor klas</t>
  </si>
  <si>
    <t>Eindbeoordeling: klas</t>
  </si>
  <si>
    <t>Werkplekbegeleider zaal</t>
  </si>
  <si>
    <t>Eindbeoordeling: zaal</t>
  </si>
  <si>
    <t>Minimumeisen</t>
  </si>
  <si>
    <t>De student neemt initiatief.</t>
  </si>
  <si>
    <t>Nee</t>
  </si>
  <si>
    <t>De student bereidt onderwijsactiviteiten voor.</t>
  </si>
  <si>
    <t>De student verzorgt verschillende soorten activiteiten gericht op verschillende vakgebieden behorend bij de kerndoelen, zie tule.slo.nl.</t>
  </si>
  <si>
    <t>De student geeft in de zaal inspirerende bewegingsvoorbeelden tijdens de uitleg en gedurende de les om kinderen te motiveren.</t>
  </si>
  <si>
    <t>Praktijkbeoordeling jaar 1 semester 2</t>
  </si>
  <si>
    <t>Leerdoel en beoordelingscriteria</t>
  </si>
  <si>
    <t xml:space="preserve">Formatieve feedback (halverwege de stageperiode)
Waar sta je nu? </t>
  </si>
  <si>
    <t>Feedback aan het einde van het semester</t>
  </si>
  <si>
    <t>Oordeel Zaal</t>
  </si>
  <si>
    <t>Oordeel klas</t>
  </si>
  <si>
    <t>HET PRIMAIRE PROCES</t>
  </si>
  <si>
    <t>Pedagogische bekwaamheid</t>
  </si>
  <si>
    <t xml:space="preserve">1. De student signaleert welke pedagogische ondersteuning nodig is en zet werkvormen in die voor een positieve groepsvorming zorgen (A2.2).  </t>
  </si>
  <si>
    <t>Student</t>
  </si>
  <si>
    <t>Mentor zaal</t>
  </si>
  <si>
    <t xml:space="preserve">2.	De student betrekt de diversiteit in de leefomgeving bij de lessen op een democratische manier (A3.2). </t>
  </si>
  <si>
    <t>Schoolopleider</t>
  </si>
  <si>
    <t>Instituutsbegeleider ALO</t>
  </si>
  <si>
    <t xml:space="preserve">Vakinhoudelijke bekwaamheid </t>
  </si>
  <si>
    <t xml:space="preserve">3. De student heeft inzicht in doorgaande methodieken en leerlijnen en kan toelichten hoe de lessen aansluiten bij de methodieken en leerlijnen (B1.2).                      </t>
  </si>
  <si>
    <t xml:space="preserve">4. De student maakt in lessen gebruik van de omgeving, voorbeelden en inhouden uit verschillende (beweeg- en sport) culturen, verantwoord vanuit een visie (B3.2, B4.1).                 </t>
  </si>
  <si>
    <t xml:space="preserve">5. De student ontwerpt aan de hand van de leerdoelen samenhangende lessen met een passende evaluatiemethode, waarbij de student rekening houdt met verschillen tussen leerlingen en waarbij de student gericht feedback op het leren geeft (C2.1 en C3.1).  </t>
  </si>
  <si>
    <t>6. De student brengt variatie aan in instructie en activiteiten tijdens een les en probeert zoveel mogelijk te differentiëren naar niveau en identiteit van de leerlingen (C3.2).</t>
  </si>
  <si>
    <t xml:space="preserve">7. De student zet doelgericht verschillende activerende werkvormen in, passend bij het leerdoel van de les (C4.2).  </t>
  </si>
  <si>
    <t xml:space="preserve">Feedback (halverwege de stageperiode)
Waar sta je nu? </t>
  </si>
  <si>
    <t>Oordeel Klas</t>
  </si>
  <si>
    <t>DE BREDE PROFESSIONELE BASIS</t>
  </si>
  <si>
    <t xml:space="preserve">Plannen &amp; organiseren </t>
  </si>
  <si>
    <t>8.	De student levert een actieve bijdrage aan het inrichten en organiseren van een uitdagende/rijke leeromgeving die aansluit bij de diversiteit van de klas en maatschappij (D1.1).</t>
  </si>
  <si>
    <t>Communiceren</t>
  </si>
  <si>
    <t xml:space="preserve">9.	De student past gespreksvaardigheden toe in contacten met leerlingen, ouders en collega's, wisselt informatie uit en oefent met het bewust gebruiken van sociale media (E2.2).  </t>
  </si>
  <si>
    <t xml:space="preserve">10.	De student kan ingrijpen in een conflict passend bij de situatie, is zich ervan bewust dat het eigen perspectief kan verschillen met dat van anderen en toont flexibiliteit om zo nodig van standpunt te veranderen (E3.1 en E3.2).  </t>
  </si>
  <si>
    <t xml:space="preserve">Samenwerken </t>
  </si>
  <si>
    <t xml:space="preserve">11.	De student heeft contact met anderen die vanuit hun professionele verantwoordelijkheid bij de leerling of projecten betrokken zijn (F2.2).  </t>
  </si>
  <si>
    <t xml:space="preserve">Reflecteren en onderzoeken  </t>
  </si>
  <si>
    <t xml:space="preserve">12.	De student gebruikt passende strategieën om collega’s te betrekken bij een ontwikkeling in de school (H2.2).   </t>
  </si>
  <si>
    <t>13. Eigen leerdoel…...</t>
  </si>
  <si>
    <t>Voltijd 1 Pabo HvA en UPvA</t>
  </si>
  <si>
    <t>Eindbeoordeling</t>
  </si>
  <si>
    <t>Student voldoet aan minimumeisen?</t>
  </si>
  <si>
    <t xml:space="preserve">De student heeft bij alle criteria 2 punten of hoger? </t>
  </si>
  <si>
    <t>De student heeft maximaal bij twee criteria een 2 gescoord en bij de overige onderdelen 3 punten of meer.</t>
  </si>
  <si>
    <t>Aantal punten</t>
  </si>
  <si>
    <t>Cijfer Zaal</t>
  </si>
  <si>
    <t>Cijfer Klas</t>
  </si>
  <si>
    <t>Algemene opmerkingen</t>
  </si>
  <si>
    <t>Akkoord Mentor klas</t>
  </si>
  <si>
    <t>Akkoord Werkplekbegeleider zaal</t>
  </si>
  <si>
    <t>Akkoord Schoolopleider</t>
  </si>
  <si>
    <t>Akkoord Instituutsopleider ALO</t>
  </si>
  <si>
    <t>Oordeel</t>
  </si>
  <si>
    <t>eindbeoordeling</t>
  </si>
  <si>
    <t>Akkoord</t>
  </si>
  <si>
    <t>Ja</t>
  </si>
  <si>
    <t>Niet akkoord</t>
  </si>
  <si>
    <t>Leerdoel</t>
  </si>
  <si>
    <t>Cijfer zaal</t>
  </si>
  <si>
    <t>&gt; 2</t>
  </si>
  <si>
    <t>Cijfer klas</t>
  </si>
  <si>
    <t>Min</t>
  </si>
  <si>
    <t>All 2</t>
  </si>
  <si>
    <t>3 or more</t>
  </si>
  <si>
    <t>2 x 2</t>
  </si>
  <si>
    <t>points</t>
  </si>
  <si>
    <t>grade</t>
  </si>
  <si>
    <t>criterea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</si>
</sst>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b/>
      <sz val="12"/>
      <color theme="1"/>
      <name val="Helvetica"/>
      <family val="2"/>
    </font>
    <font>
      <sz val="12"/>
      <color theme="1"/>
      <name val="Helvetica"/>
      <family val="2"/>
    </font>
    <font>
      <sz val="14"/>
      <color theme="1"/>
      <name val="Helvetica"/>
      <family val="2"/>
    </font>
    <font>
      <b/>
      <sz val="14"/>
      <color theme="1"/>
      <name val="Helvetica"/>
      <family val="2"/>
    </font>
    <font>
      <sz val="13"/>
      <color rgb="FF000000"/>
      <name val=".AppleSystemUIFontRounded"/>
    </font>
    <font>
      <b/>
      <sz val="18"/>
      <color theme="1"/>
      <name val="Helvetica"/>
      <family val="2"/>
    </font>
    <font>
      <sz val="10"/>
      <color theme="1"/>
      <name val="Helvetica"/>
      <family val="2"/>
    </font>
    <font>
      <b/>
      <sz val="12"/>
      <color theme="1"/>
      <name val="Calibri"/>
      <family val="2"/>
      <scheme val="minor"/>
    </font>
    <font>
      <sz val="12"/>
      <color rgb="FF000000"/>
      <name val="Calibri"/>
      <family val="2"/>
    </font>
    <font>
      <b/>
      <sz val="14"/>
      <color theme="1"/>
      <name val="Calibri"/>
      <family val="2"/>
      <scheme val="minor"/>
    </font>
    <font>
      <b/>
      <sz val="20"/>
      <color theme="1"/>
      <name val="Calibri"/>
      <family val="2"/>
      <scheme val="minor"/>
    </font>
    <font>
      <sz val="10"/>
      <color theme="1"/>
      <name val="Calibri"/>
      <family val="2"/>
      <scheme val="minor"/>
    </font>
    <font>
      <sz val="12"/>
      <color rgb="FF000000"/>
      <name val="Helvetica"/>
      <family val="2"/>
    </font>
    <font>
      <sz val="10"/>
      <color rgb="FF000000"/>
      <name val="Helvetica"/>
      <family val="2"/>
    </font>
    <font>
      <sz val="10"/>
      <color rgb="FF000000"/>
      <name val="Calibri"/>
      <family val="2"/>
    </font>
    <font>
      <sz val="9"/>
      <color theme="1"/>
      <name val="Helvetica"/>
      <family val="2"/>
    </font>
    <font>
      <sz val="18"/>
      <color theme="1"/>
      <name val="Calibri"/>
      <family val="2"/>
      <scheme val="minor"/>
    </font>
    <font>
      <u/>
      <sz val="12"/>
      <color theme="10"/>
      <name val="Calibri"/>
      <family val="2"/>
      <scheme val="minor"/>
    </font>
    <font>
      <sz val="9"/>
      <color theme="1"/>
      <name val="Helvetica"/>
    </font>
    <font>
      <u/>
      <sz val="18"/>
      <color theme="10"/>
      <name val="Calibri"/>
      <family val="2"/>
      <scheme val="minor"/>
    </font>
    <font>
      <b/>
      <sz val="18"/>
      <color theme="1"/>
      <name val="Helvetica"/>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s>
  <cellStyleXfs count="2">
    <xf numFmtId="0" fontId="0" fillId="0" borderId="0"/>
    <xf numFmtId="0" fontId="18" fillId="0" borderId="0" applyNumberFormat="0" applyFill="0" applyBorder="0" applyAlignment="0" applyProtection="0"/>
  </cellStyleXfs>
  <cellXfs count="228">
    <xf numFmtId="0" fontId="0" fillId="0" borderId="0" xfId="0"/>
    <xf numFmtId="0" fontId="1" fillId="2" borderId="0" xfId="0" applyFont="1" applyFill="1" applyAlignment="1">
      <alignment horizontal="right" vertical="center"/>
    </xf>
    <xf numFmtId="0" fontId="1" fillId="2" borderId="0" xfId="0" applyFont="1" applyFill="1" applyAlignment="1">
      <alignment vertical="center"/>
    </xf>
    <xf numFmtId="0" fontId="2" fillId="0" borderId="0" xfId="0" applyFont="1"/>
    <xf numFmtId="0" fontId="2" fillId="0" borderId="0" xfId="0" applyFont="1" applyAlignment="1">
      <alignment horizontal="left" vertical="center"/>
    </xf>
    <xf numFmtId="0" fontId="2" fillId="2" borderId="0" xfId="0" applyFont="1" applyFill="1"/>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5" fillId="0" borderId="0" xfId="0" applyFont="1"/>
    <xf numFmtId="0" fontId="2" fillId="0" borderId="0" xfId="0" applyFont="1" applyAlignment="1">
      <alignment horizontal="left" vertical="center" indent="1"/>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18" xfId="0" applyFont="1" applyFill="1" applyBorder="1" applyAlignment="1">
      <alignment horizontal="left"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0" xfId="0" applyFont="1" applyFill="1" applyAlignment="1">
      <alignment vertical="center"/>
    </xf>
    <xf numFmtId="0" fontId="4" fillId="3" borderId="13" xfId="0" applyFont="1" applyFill="1" applyBorder="1" applyAlignment="1">
      <alignment horizontal="center" vertical="center"/>
    </xf>
    <xf numFmtId="0" fontId="0" fillId="0" borderId="0" xfId="0"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0" fillId="0" borderId="0" xfId="0" applyFont="1" applyAlignment="1">
      <alignment vertical="center"/>
    </xf>
    <xf numFmtId="0" fontId="8" fillId="0" borderId="0" xfId="0" applyFont="1"/>
    <xf numFmtId="0" fontId="8" fillId="0" borderId="0" xfId="0" applyFont="1" applyAlignment="1">
      <alignment horizontal="center" vertical="center"/>
    </xf>
    <xf numFmtId="0" fontId="0" fillId="0" borderId="7" xfId="0"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3" borderId="39" xfId="0" applyFont="1" applyFill="1" applyBorder="1" applyAlignment="1">
      <alignment vertical="top"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2" fillId="2" borderId="6" xfId="0" applyFont="1" applyFill="1" applyBorder="1" applyAlignment="1">
      <alignment horizontal="left" vertical="center" indent="1"/>
    </xf>
    <xf numFmtId="0" fontId="2" fillId="2" borderId="1" xfId="0" applyFont="1" applyFill="1" applyBorder="1" applyAlignment="1">
      <alignment horizontal="left" vertical="center" indent="1"/>
    </xf>
    <xf numFmtId="0" fontId="1" fillId="0" borderId="0" xfId="0" applyFont="1" applyAlignment="1">
      <alignment horizontal="right" vertical="center"/>
    </xf>
    <xf numFmtId="0" fontId="2" fillId="2" borderId="45" xfId="0" applyFont="1" applyFill="1" applyBorder="1" applyAlignment="1">
      <alignment horizontal="left" vertical="top" wrapText="1"/>
    </xf>
    <xf numFmtId="0" fontId="2" fillId="2" borderId="45" xfId="0" applyFont="1" applyFill="1" applyBorder="1" applyAlignment="1">
      <alignment horizontal="left" vertical="center"/>
    </xf>
    <xf numFmtId="0" fontId="1" fillId="2" borderId="0" xfId="0" applyFont="1" applyFill="1" applyAlignment="1">
      <alignment horizontal="left" vertical="center"/>
    </xf>
    <xf numFmtId="0" fontId="7" fillId="0" borderId="25" xfId="0" applyFont="1" applyBorder="1" applyAlignment="1">
      <alignment horizontal="left" vertical="center" wrapText="1" indent="1"/>
    </xf>
    <xf numFmtId="0" fontId="13" fillId="0" borderId="7" xfId="0" applyFont="1" applyBorder="1" applyAlignment="1">
      <alignment horizontal="left" vertical="center" wrapText="1" indent="1"/>
    </xf>
    <xf numFmtId="0" fontId="14" fillId="0" borderId="7" xfId="0" applyFont="1" applyBorder="1" applyAlignment="1">
      <alignment horizontal="left" vertical="center" wrapText="1" indent="1"/>
    </xf>
    <xf numFmtId="0" fontId="13" fillId="0" borderId="10" xfId="0" applyFont="1" applyBorder="1" applyAlignment="1">
      <alignment horizontal="left" vertical="center" wrapText="1" indent="1"/>
    </xf>
    <xf numFmtId="0" fontId="7" fillId="0" borderId="33" xfId="0" applyFont="1" applyBorder="1" applyAlignment="1">
      <alignment horizontal="left" vertical="center" wrapText="1" indent="1"/>
    </xf>
    <xf numFmtId="0" fontId="14" fillId="0" borderId="32" xfId="0" applyFont="1" applyBorder="1" applyAlignment="1">
      <alignment horizontal="left" vertical="center" wrapText="1" indent="1"/>
    </xf>
    <xf numFmtId="0" fontId="2" fillId="2" borderId="45" xfId="0" applyFont="1" applyFill="1" applyBorder="1" applyAlignment="1">
      <alignment vertical="top"/>
    </xf>
    <xf numFmtId="0" fontId="2" fillId="2" borderId="45" xfId="0" applyFont="1" applyFill="1" applyBorder="1" applyAlignment="1">
      <alignment vertical="top" wrapText="1"/>
    </xf>
    <xf numFmtId="0" fontId="2" fillId="2" borderId="48"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48" xfId="0" applyFont="1" applyFill="1" applyBorder="1" applyAlignment="1">
      <alignment vertical="center" wrapText="1"/>
    </xf>
    <xf numFmtId="0" fontId="2" fillId="2" borderId="47" xfId="0" applyFont="1" applyFill="1" applyBorder="1" applyAlignment="1">
      <alignment horizontal="left" vertical="center"/>
    </xf>
    <xf numFmtId="0" fontId="2" fillId="2" borderId="0" xfId="0" applyFont="1" applyFill="1" applyAlignment="1">
      <alignment horizontal="left" vertical="top" wrapText="1"/>
    </xf>
    <xf numFmtId="0" fontId="2" fillId="2" borderId="16" xfId="0" applyFont="1" applyFill="1" applyBorder="1" applyAlignment="1">
      <alignment vertical="top" wrapText="1"/>
    </xf>
    <xf numFmtId="0" fontId="2" fillId="2" borderId="47" xfId="0" applyFont="1" applyFill="1" applyBorder="1" applyAlignment="1">
      <alignment vertical="top" wrapText="1"/>
    </xf>
    <xf numFmtId="0" fontId="2" fillId="2" borderId="47" xfId="0" applyFont="1" applyFill="1" applyBorder="1" applyAlignment="1">
      <alignment horizontal="left" vertical="top" wrapText="1"/>
    </xf>
    <xf numFmtId="0" fontId="2" fillId="2" borderId="48" xfId="0" applyFont="1" applyFill="1" applyBorder="1" applyAlignment="1">
      <alignment vertical="top" wrapText="1"/>
    </xf>
    <xf numFmtId="0" fontId="4" fillId="3" borderId="12" xfId="0" applyFont="1" applyFill="1" applyBorder="1" applyAlignment="1">
      <alignment horizontal="center" vertical="center" wrapText="1"/>
    </xf>
    <xf numFmtId="0" fontId="6" fillId="2" borderId="16" xfId="0" applyFont="1" applyFill="1" applyBorder="1" applyAlignment="1">
      <alignment vertical="center"/>
    </xf>
    <xf numFmtId="0" fontId="0" fillId="0" borderId="21" xfId="0"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right"/>
    </xf>
    <xf numFmtId="0" fontId="0" fillId="0" borderId="48" xfId="0" applyBorder="1" applyAlignment="1">
      <alignment horizontal="center" vertical="center"/>
    </xf>
    <xf numFmtId="0" fontId="7" fillId="0" borderId="19" xfId="0" applyFont="1" applyBorder="1" applyAlignment="1">
      <alignment horizontal="left" vertical="center" wrapText="1" indent="1"/>
    </xf>
    <xf numFmtId="0" fontId="7" fillId="0" borderId="32" xfId="0" applyFont="1" applyBorder="1" applyAlignment="1">
      <alignment horizontal="left" vertical="center" wrapText="1" indent="1"/>
    </xf>
    <xf numFmtId="0" fontId="3" fillId="0" borderId="0" xfId="0" applyFont="1" applyAlignment="1">
      <alignment horizontal="left" vertical="top" wrapText="1"/>
    </xf>
    <xf numFmtId="0" fontId="16" fillId="2" borderId="17"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46" xfId="0" applyFont="1" applyFill="1" applyBorder="1" applyAlignment="1">
      <alignment horizontal="left" vertical="top" wrapText="1"/>
    </xf>
    <xf numFmtId="0" fontId="19" fillId="2" borderId="17"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51" xfId="0" applyFont="1" applyFill="1" applyBorder="1" applyAlignment="1">
      <alignment horizontal="left" vertical="top" wrapText="1"/>
    </xf>
    <xf numFmtId="0" fontId="16" fillId="2" borderId="0" xfId="0" applyFont="1" applyFill="1" applyAlignment="1">
      <alignment horizontal="left" vertical="top" wrapText="1"/>
    </xf>
    <xf numFmtId="0" fontId="19" fillId="2" borderId="35"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53" xfId="0" applyFont="1" applyFill="1" applyBorder="1" applyAlignment="1">
      <alignment horizontal="left" vertical="top" wrapText="1"/>
    </xf>
    <xf numFmtId="0" fontId="16" fillId="2" borderId="45" xfId="0" applyFont="1" applyFill="1" applyBorder="1" applyAlignment="1">
      <alignment horizontal="left" vertical="top" wrapText="1"/>
    </xf>
    <xf numFmtId="0" fontId="16" fillId="2" borderId="47" xfId="0" applyFont="1" applyFill="1" applyBorder="1" applyAlignment="1">
      <alignment horizontal="left" vertical="top" wrapText="1"/>
    </xf>
    <xf numFmtId="0" fontId="2" fillId="0" borderId="16" xfId="0" applyFont="1" applyBorder="1" applyAlignment="1">
      <alignment vertical="center"/>
    </xf>
    <xf numFmtId="0" fontId="2" fillId="2" borderId="52" xfId="0" applyFont="1" applyFill="1" applyBorder="1" applyAlignment="1">
      <alignment vertical="top" wrapText="1"/>
    </xf>
    <xf numFmtId="0" fontId="2" fillId="0" borderId="6" xfId="0" applyFont="1" applyBorder="1" applyAlignment="1">
      <alignment horizontal="left" vertical="center" indent="1"/>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center" vertical="center"/>
    </xf>
    <xf numFmtId="0" fontId="2" fillId="0" borderId="9" xfId="0" applyFont="1" applyBorder="1" applyAlignment="1">
      <alignment horizontal="left" vertical="center" indent="1"/>
    </xf>
    <xf numFmtId="0" fontId="1" fillId="2" borderId="0" xfId="0" applyFont="1" applyFill="1" applyAlignment="1">
      <alignment horizontal="left" vertical="center"/>
    </xf>
    <xf numFmtId="0" fontId="3" fillId="0" borderId="0" xfId="0" applyFont="1" applyAlignment="1">
      <alignment horizontal="left" vertical="top" wrapText="1"/>
    </xf>
    <xf numFmtId="0" fontId="20" fillId="10" borderId="60" xfId="1" applyFont="1" applyFill="1" applyBorder="1" applyAlignment="1">
      <alignment horizontal="center" vertical="top" wrapText="1"/>
    </xf>
    <xf numFmtId="0" fontId="2" fillId="0" borderId="48" xfId="0" applyFont="1" applyBorder="1" applyAlignment="1">
      <alignment vertical="top" wrapText="1"/>
    </xf>
    <xf numFmtId="0" fontId="2" fillId="0" borderId="52" xfId="0" applyFont="1" applyBorder="1" applyAlignment="1">
      <alignment vertical="top" wrapText="1"/>
    </xf>
    <xf numFmtId="0" fontId="2" fillId="0" borderId="18" xfId="0" applyFont="1" applyBorder="1" applyAlignment="1">
      <alignment vertical="top" wrapText="1"/>
    </xf>
    <xf numFmtId="0" fontId="2" fillId="0" borderId="35" xfId="0" applyFont="1" applyBorder="1" applyAlignment="1">
      <alignment vertical="top" wrapText="1"/>
    </xf>
    <xf numFmtId="0" fontId="2" fillId="0" borderId="51" xfId="0" applyFont="1" applyBorder="1" applyAlignment="1">
      <alignment vertical="top" wrapText="1"/>
    </xf>
    <xf numFmtId="0" fontId="2" fillId="0" borderId="19" xfId="0" applyFont="1" applyBorder="1" applyAlignment="1">
      <alignment vertical="top" wrapText="1"/>
    </xf>
    <xf numFmtId="0" fontId="21" fillId="0" borderId="61" xfId="0" applyFont="1" applyBorder="1" applyAlignment="1">
      <alignment horizontal="center" vertical="center"/>
    </xf>
    <xf numFmtId="0" fontId="21" fillId="0" borderId="17" xfId="0" applyFont="1" applyBorder="1" applyAlignment="1">
      <alignment horizontal="center"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6" fillId="0" borderId="7"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5" borderId="34" xfId="0" applyFont="1" applyFill="1" applyBorder="1" applyAlignment="1">
      <alignment horizontal="left" vertical="center" indent="1"/>
    </xf>
    <xf numFmtId="0" fontId="1" fillId="5" borderId="51" xfId="0" applyFont="1" applyFill="1" applyBorder="1" applyAlignment="1">
      <alignment horizontal="left" vertical="center" indent="1"/>
    </xf>
    <xf numFmtId="0" fontId="1" fillId="5" borderId="0" xfId="0" applyFont="1" applyFill="1" applyAlignment="1">
      <alignment horizontal="left" vertical="center" indent="1"/>
    </xf>
    <xf numFmtId="0" fontId="1" fillId="5" borderId="36" xfId="0" applyFont="1" applyFill="1" applyBorder="1" applyAlignment="1">
      <alignment horizontal="left" vertical="center" inden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lignment horizontal="center" vertical="center"/>
    </xf>
    <xf numFmtId="0" fontId="1" fillId="5" borderId="57" xfId="0" applyFont="1" applyFill="1" applyBorder="1" applyAlignment="1">
      <alignment horizontal="left" vertical="center" indent="1"/>
    </xf>
    <xf numFmtId="0" fontId="1" fillId="5" borderId="58" xfId="0" applyFont="1" applyFill="1" applyBorder="1" applyAlignment="1">
      <alignment horizontal="left" vertical="center" indent="1"/>
    </xf>
    <xf numFmtId="0" fontId="1" fillId="5" borderId="59" xfId="0" applyFont="1" applyFill="1" applyBorder="1" applyAlignment="1">
      <alignment horizontal="left" vertical="center" indent="1"/>
    </xf>
    <xf numFmtId="0" fontId="16" fillId="2" borderId="47"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45" xfId="0" applyFont="1" applyFill="1" applyBorder="1" applyAlignment="1">
      <alignment horizontal="left" vertical="top" wrapText="1"/>
    </xf>
    <xf numFmtId="0" fontId="16" fillId="2" borderId="17" xfId="0" applyFont="1" applyFill="1" applyBorder="1" applyAlignment="1">
      <alignment horizontal="left" vertical="top" wrapText="1"/>
    </xf>
    <xf numFmtId="0" fontId="6" fillId="0" borderId="16"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5" borderId="3" xfId="0" applyFont="1" applyFill="1" applyBorder="1" applyAlignment="1">
      <alignment horizontal="left" vertical="center" indent="1"/>
    </xf>
    <xf numFmtId="0" fontId="1" fillId="5" borderId="4" xfId="0" applyFont="1" applyFill="1" applyBorder="1" applyAlignment="1">
      <alignment horizontal="left" vertical="center" indent="1"/>
    </xf>
    <xf numFmtId="0" fontId="1" fillId="5" borderId="5" xfId="0" applyFont="1" applyFill="1" applyBorder="1" applyAlignment="1">
      <alignment horizontal="left" vertical="center" indent="1"/>
    </xf>
    <xf numFmtId="0" fontId="6" fillId="0" borderId="36" xfId="0" applyFont="1" applyBorder="1" applyAlignment="1">
      <alignment horizontal="center" vertical="center"/>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34" xfId="0" applyFont="1" applyBorder="1" applyAlignment="1">
      <alignment horizontal="center"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7" xfId="0" applyFont="1" applyFill="1" applyBorder="1" applyAlignment="1">
      <alignment horizontal="center" vertical="center"/>
    </xf>
    <xf numFmtId="0" fontId="1" fillId="7" borderId="34" xfId="0" applyFont="1" applyFill="1" applyBorder="1" applyAlignment="1">
      <alignment horizontal="left" vertical="center" indent="1"/>
    </xf>
    <xf numFmtId="0" fontId="1" fillId="7" borderId="51" xfId="0" applyFont="1" applyFill="1" applyBorder="1" applyAlignment="1">
      <alignment horizontal="left" vertical="center" indent="1"/>
    </xf>
    <xf numFmtId="0" fontId="1" fillId="7" borderId="36" xfId="0" applyFont="1" applyFill="1" applyBorder="1" applyAlignment="1">
      <alignment horizontal="left" vertical="center" indent="1"/>
    </xf>
    <xf numFmtId="0" fontId="16" fillId="2" borderId="27" xfId="0" applyFont="1" applyFill="1" applyBorder="1" applyAlignment="1">
      <alignment horizontal="left" vertical="top" wrapText="1"/>
    </xf>
    <xf numFmtId="0" fontId="13" fillId="0" borderId="26" xfId="0" applyFont="1" applyBorder="1" applyAlignment="1">
      <alignment horizontal="center" vertical="center" wrapText="1"/>
    </xf>
    <xf numFmtId="0" fontId="6" fillId="0" borderId="17" xfId="0" applyFont="1" applyBorder="1" applyAlignment="1">
      <alignment horizontal="center" vertical="center"/>
    </xf>
    <xf numFmtId="0" fontId="1" fillId="6" borderId="14" xfId="0" applyFont="1" applyFill="1" applyBorder="1" applyAlignment="1">
      <alignment horizontal="left" vertical="center" indent="1"/>
    </xf>
    <xf numFmtId="0" fontId="1" fillId="6" borderId="15" xfId="0" applyFont="1" applyFill="1" applyBorder="1" applyAlignment="1">
      <alignment horizontal="left" vertical="center" indent="1"/>
    </xf>
    <xf numFmtId="0" fontId="1" fillId="6" borderId="29" xfId="0" applyFont="1" applyFill="1" applyBorder="1" applyAlignment="1">
      <alignment horizontal="left" vertical="center" indent="1"/>
    </xf>
    <xf numFmtId="0" fontId="1" fillId="7" borderId="3" xfId="0" applyFont="1" applyFill="1" applyBorder="1" applyAlignment="1">
      <alignment horizontal="left" vertical="center" indent="1"/>
    </xf>
    <xf numFmtId="0" fontId="1" fillId="7" borderId="4" xfId="0" applyFont="1" applyFill="1" applyBorder="1" applyAlignment="1">
      <alignment horizontal="left" vertical="center" indent="1"/>
    </xf>
    <xf numFmtId="0" fontId="1" fillId="7" borderId="5" xfId="0" applyFont="1" applyFill="1" applyBorder="1" applyAlignment="1">
      <alignment horizontal="left" vertical="center" indent="1"/>
    </xf>
    <xf numFmtId="0" fontId="6" fillId="0" borderId="28" xfId="0" applyFont="1" applyBorder="1" applyAlignment="1">
      <alignment horizontal="center" vertical="center"/>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13" fillId="0" borderId="20" xfId="0" applyFont="1" applyBorder="1" applyAlignment="1">
      <alignment horizontal="left" vertical="center" wrapText="1"/>
    </xf>
    <xf numFmtId="0" fontId="2" fillId="0" borderId="24" xfId="0" applyFont="1" applyBorder="1" applyAlignment="1">
      <alignment horizontal="left" vertical="center" wrapText="1"/>
    </xf>
    <xf numFmtId="0" fontId="0" fillId="0" borderId="56" xfId="0" applyBorder="1" applyAlignment="1">
      <alignment horizontal="center" vertical="center" wrapText="1"/>
    </xf>
    <xf numFmtId="0" fontId="0" fillId="0" borderId="52" xfId="0" applyBorder="1" applyAlignment="1">
      <alignment horizontal="center" vertical="center" wrapText="1"/>
    </xf>
    <xf numFmtId="0" fontId="0" fillId="0" borderId="2" xfId="0" applyBorder="1" applyAlignment="1">
      <alignment horizontal="center" vertical="center"/>
    </xf>
    <xf numFmtId="0" fontId="0" fillId="0" borderId="55" xfId="0" applyBorder="1" applyAlignment="1">
      <alignment horizontal="center" vertical="center"/>
    </xf>
    <xf numFmtId="0" fontId="11" fillId="0" borderId="3" xfId="0" applyFont="1" applyBorder="1" applyAlignment="1">
      <alignment horizontal="center" vertical="center"/>
    </xf>
    <xf numFmtId="0" fontId="11" fillId="0" borderId="38" xfId="0" applyFont="1" applyBorder="1" applyAlignment="1">
      <alignment horizontal="center" vertical="center"/>
    </xf>
    <xf numFmtId="0" fontId="1" fillId="0" borderId="0" xfId="0" applyFont="1" applyAlignment="1">
      <alignment horizontal="right"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1" fillId="9" borderId="14" xfId="0" applyFont="1" applyFill="1" applyBorder="1" applyAlignment="1">
      <alignment horizontal="center" vertical="center"/>
    </xf>
    <xf numFmtId="0" fontId="11" fillId="9" borderId="33"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29" xfId="0" applyFont="1" applyFill="1" applyBorder="1" applyAlignment="1">
      <alignment horizontal="center" vertical="center"/>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29" xfId="0" applyFont="1" applyBorder="1" applyAlignment="1">
      <alignment horizontal="left" vertical="top" wrapText="1"/>
    </xf>
    <xf numFmtId="0" fontId="11" fillId="9" borderId="30" xfId="0" applyFont="1" applyFill="1" applyBorder="1" applyAlignment="1">
      <alignment horizontal="center" vertical="center"/>
    </xf>
    <xf numFmtId="0" fontId="11" fillId="9" borderId="32"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5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9509BC60-6904-194E-9E04-FA762B85449F}"/>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626214</xdr:colOff>
      <xdr:row>0</xdr:row>
      <xdr:rowOff>554990</xdr:rowOff>
    </xdr:to>
    <xdr:pic>
      <xdr:nvPicPr>
        <xdr:cNvPr id="2" name="Picture 0">
          <a:extLst>
            <a:ext uri="{FF2B5EF4-FFF2-40B4-BE49-F238E27FC236}">
              <a16:creationId xmlns:a16="http://schemas.microsoft.com/office/drawing/2014/main" id="{F15FEF86-E11D-9A4E-8829-A98FDB675CD4}"/>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363324</xdr:colOff>
      <xdr:row>0</xdr:row>
      <xdr:rowOff>551180</xdr:rowOff>
    </xdr:to>
    <xdr:pic>
      <xdr:nvPicPr>
        <xdr:cNvPr id="2" name="Picture 0">
          <a:extLst>
            <a:ext uri="{FF2B5EF4-FFF2-40B4-BE49-F238E27FC236}">
              <a16:creationId xmlns:a16="http://schemas.microsoft.com/office/drawing/2014/main" id="{D74FA961-26D5-B544-B075-83CD79C5C19E}"/>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363324</xdr:colOff>
      <xdr:row>0</xdr:row>
      <xdr:rowOff>551180</xdr:rowOff>
    </xdr:to>
    <xdr:pic>
      <xdr:nvPicPr>
        <xdr:cNvPr id="2" name="Picture 0">
          <a:extLst>
            <a:ext uri="{FF2B5EF4-FFF2-40B4-BE49-F238E27FC236}">
              <a16:creationId xmlns:a16="http://schemas.microsoft.com/office/drawing/2014/main" id="{EE97B4C6-6FF6-3641-BCE6-93B788965FBF}"/>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12700</xdr:colOff>
      <xdr:row>1</xdr:row>
      <xdr:rowOff>76200</xdr:rowOff>
    </xdr:from>
    <xdr:to>
      <xdr:col>6</xdr:col>
      <xdr:colOff>1324079</xdr:colOff>
      <xdr:row>1</xdr:row>
      <xdr:rowOff>571500</xdr:rowOff>
    </xdr:to>
    <xdr:pic>
      <xdr:nvPicPr>
        <xdr:cNvPr id="2" name="Picture 0">
          <a:extLst>
            <a:ext uri="{FF2B5EF4-FFF2-40B4-BE49-F238E27FC236}">
              <a16:creationId xmlns:a16="http://schemas.microsoft.com/office/drawing/2014/main" id="{2C522E05-B587-2645-B6EE-EFC5589A03DC}"/>
            </a:ext>
          </a:extLst>
        </xdr:cNvPr>
        <xdr:cNvPicPr>
          <a:picLocks noChangeAspect="1"/>
        </xdr:cNvPicPr>
      </xdr:nvPicPr>
      <xdr:blipFill rotWithShape="1">
        <a:blip xmlns:r="http://schemas.openxmlformats.org/officeDocument/2006/relationships" r:embed="rId1"/>
        <a:srcRect l="2547" t="14516"/>
        <a:stretch/>
      </xdr:blipFill>
      <xdr:spPr bwMode="auto">
        <a:xfrm>
          <a:off x="50800" y="2794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EF5A881B-93CD-CE4B-A407-25F86BF5A2E0}"/>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850900</xdr:colOff>
      <xdr:row>0</xdr:row>
      <xdr:rowOff>0</xdr:rowOff>
    </xdr:from>
    <xdr:to>
      <xdr:col>4</xdr:col>
      <xdr:colOff>2252026</xdr:colOff>
      <xdr:row>1</xdr:row>
      <xdr:rowOff>0</xdr:rowOff>
    </xdr:to>
    <xdr:pic>
      <xdr:nvPicPr>
        <xdr:cNvPr id="3" name="Afbeelding 2">
          <a:extLst>
            <a:ext uri="{FF2B5EF4-FFF2-40B4-BE49-F238E27FC236}">
              <a16:creationId xmlns:a16="http://schemas.microsoft.com/office/drawing/2014/main" id="{9C59DBBC-E42F-FE42-B3DC-6E66A82D63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0" y="0"/>
          <a:ext cx="1401126" cy="57150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FB5E9-A108-4744-98AC-D40EFC1AF0C2}" name="Table1" displayName="Table1" ref="A1:A6" totalsRowShown="0">
  <autoFilter ref="A1:A6" xr:uid="{BF8FB5E9-A108-4744-98AC-D40EFC1AF0C2}"/>
  <tableColumns count="1">
    <tableColumn id="1" xr3:uid="{8638D1F1-7231-6E4A-B4A4-0AF66251A77D}" name="Oorde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ABC84C-BA64-444E-855F-4FF8388D16C8}" name="Table2" displayName="Table2" ref="C1:C3" totalsRowShown="0">
  <autoFilter ref="C1:C3" xr:uid="{F4ABC84C-BA64-444E-855F-4FF8388D16C8}"/>
  <tableColumns count="1">
    <tableColumn id="1" xr3:uid="{D0FA5106-73EA-8E42-BD4B-6FF4E18973FD}" name="eindbeoordel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B70641-A614-F44A-BCD3-850D0CBC049A}" name="Table3" displayName="Table3" ref="E1:E3" totalsRowShown="0">
  <autoFilter ref="E1:E3" xr:uid="{88B70641-A614-F44A-BCD3-850D0CBC049A}"/>
  <tableColumns count="1">
    <tableColumn id="1" xr3:uid="{86B67211-D493-2141-934E-C06723E8A09D}" name="Minimumeis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DA3B6C-B2A8-674F-BCDB-1D7419D49EE0}" name="Table4" displayName="Table4" ref="G1:G3" totalsRowShown="0">
  <autoFilter ref="G1:G3" xr:uid="{FBDA3B6C-B2A8-674F-BCDB-1D7419D49EE0}"/>
  <tableColumns count="1">
    <tableColumn id="1" xr3:uid="{5C70DDA2-086B-0D44-8508-4D0C36E2645C}" name="Akkoord"/>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document/d/1WrM7FiOm5aIcYbeLO5hrP5CR7t-c-j7H/edit?usp=sharing&amp;ouid=102832164243604819797&amp;rtpof=true&amp;sd=tru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424E-981C-C046-AF4A-88718AB97433}">
  <sheetPr codeName="Blad1">
    <pageSetUpPr fitToPage="1"/>
  </sheetPr>
  <dimension ref="A1:F20"/>
  <sheetViews>
    <sheetView showGridLines="0" showRowColHeaders="0" tabSelected="1" zoomScale="70" zoomScaleNormal="70" workbookViewId="0">
      <selection activeCell="D2" sqref="D2"/>
    </sheetView>
  </sheetViews>
  <sheetFormatPr defaultColWidth="0" defaultRowHeight="0" customHeight="1" zeroHeight="1"/>
  <cols>
    <col min="1" max="1" width="0.83203125" style="3" customWidth="1"/>
    <col min="2" max="2" width="30.33203125" style="3" customWidth="1"/>
    <col min="3" max="3" width="47" style="3" customWidth="1"/>
    <col min="4" max="4" width="47.33203125" style="3" customWidth="1"/>
    <col min="5" max="5" width="30.33203125" style="3" hidden="1" customWidth="1"/>
    <col min="6" max="6" width="0.83203125" style="3" customWidth="1"/>
    <col min="7" max="7" width="10.83203125" style="3" hidden="1" customWidth="1"/>
    <col min="8" max="16384" width="10.83203125" style="3" hidden="1"/>
  </cols>
  <sheetData>
    <row r="1" spans="2:6" ht="45" customHeight="1">
      <c r="B1" s="5"/>
      <c r="C1" s="5"/>
      <c r="D1" s="5"/>
      <c r="E1" s="5"/>
      <c r="F1" s="5"/>
    </row>
    <row r="2" spans="2:6" ht="26.15" customHeight="1">
      <c r="B2" s="94" t="s">
        <v>0</v>
      </c>
      <c r="C2" s="94"/>
      <c r="D2" s="1" t="s">
        <v>1</v>
      </c>
      <c r="F2" s="2"/>
    </row>
    <row r="3" spans="2:6" ht="15.5"/>
    <row r="4" spans="2:6" ht="35.15" customHeight="1">
      <c r="B4" s="95" t="s">
        <v>2</v>
      </c>
      <c r="C4" s="95"/>
      <c r="D4" s="95"/>
      <c r="E4" s="95"/>
    </row>
    <row r="5" spans="2:6" s="4" customFormat="1" ht="35.15" customHeight="1">
      <c r="B5" s="95"/>
      <c r="C5" s="95"/>
      <c r="D5" s="95"/>
      <c r="E5" s="95"/>
    </row>
    <row r="6" spans="2:6" ht="35.15" customHeight="1">
      <c r="B6" s="95"/>
      <c r="C6" s="95"/>
      <c r="D6" s="95"/>
      <c r="E6" s="95"/>
    </row>
    <row r="7" spans="2:6" ht="35.15" customHeight="1">
      <c r="B7" s="95"/>
      <c r="C7" s="95"/>
      <c r="D7" s="95"/>
      <c r="E7" s="95"/>
    </row>
    <row r="8" spans="2:6" ht="35.15" customHeight="1">
      <c r="B8" s="95"/>
      <c r="C8" s="95"/>
      <c r="D8" s="95"/>
      <c r="E8" s="95"/>
    </row>
    <row r="9" spans="2:6" ht="28" customHeight="1">
      <c r="B9" s="95"/>
      <c r="C9" s="95"/>
      <c r="D9" s="95"/>
      <c r="E9" s="95"/>
    </row>
    <row r="10" spans="2:6" ht="28" customHeight="1" thickBot="1">
      <c r="B10" s="96" t="s">
        <v>3</v>
      </c>
      <c r="C10" s="96"/>
      <c r="D10" s="96"/>
      <c r="E10" s="73"/>
    </row>
    <row r="11" spans="2:6" ht="35.15" customHeight="1" thickBot="1">
      <c r="B11" s="33"/>
      <c r="C11" s="32" t="s">
        <v>4</v>
      </c>
      <c r="D11" s="31" t="s">
        <v>5</v>
      </c>
      <c r="E11" s="29"/>
    </row>
    <row r="12" spans="2:6" s="4" customFormat="1" ht="160" customHeight="1">
      <c r="B12" s="34" t="s">
        <v>6</v>
      </c>
      <c r="C12" s="71" t="s">
        <v>7</v>
      </c>
      <c r="D12" s="45" t="s">
        <v>8</v>
      </c>
      <c r="E12" s="30"/>
    </row>
    <row r="13" spans="2:6" s="4" customFormat="1" ht="160" customHeight="1">
      <c r="B13" s="35" t="s">
        <v>9</v>
      </c>
      <c r="C13" s="72" t="s">
        <v>10</v>
      </c>
      <c r="D13" s="46" t="s">
        <v>11</v>
      </c>
    </row>
    <row r="14" spans="2:6" s="4" customFormat="1" ht="160" customHeight="1">
      <c r="B14" s="35" t="s">
        <v>12</v>
      </c>
      <c r="C14" s="50" t="s">
        <v>13</v>
      </c>
      <c r="D14" s="47" t="s">
        <v>14</v>
      </c>
    </row>
    <row r="15" spans="2:6" s="4" customFormat="1" ht="160" customHeight="1" thickBot="1">
      <c r="B15" s="36" t="s">
        <v>15</v>
      </c>
      <c r="C15" s="49" t="s">
        <v>16</v>
      </c>
      <c r="D15" s="48" t="s">
        <v>17</v>
      </c>
    </row>
    <row r="16" spans="2:6" ht="53.15" customHeight="1">
      <c r="B16" s="15"/>
      <c r="C16" s="15"/>
      <c r="D16" s="15"/>
    </row>
    <row r="17" spans="3:3" ht="15.5"/>
    <row r="18" spans="3:3" ht="15.5"/>
    <row r="19" spans="3:3" ht="16.5">
      <c r="C19" s="10"/>
    </row>
    <row r="20" spans="3:3" ht="15.5"/>
  </sheetData>
  <mergeCells count="3">
    <mergeCell ref="B2:C2"/>
    <mergeCell ref="B4:E9"/>
    <mergeCell ref="B10:D10"/>
  </mergeCells>
  <hyperlinks>
    <hyperlink ref="B10:D10" r:id="rId1" display="Klik hier voor stageactiviteiten " xr:uid="{B58EC175-D3C1-4E86-9E63-070A752E96A7}"/>
  </hyperlinks>
  <pageMargins left="0.7" right="0.7" top="0.75" bottom="0.75" header="0.3" footer="0.3"/>
  <pageSetup paperSize="9" scale="97"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A969-7948-2644-9938-80D76D26FD81}">
  <sheetPr codeName="Blad2">
    <pageSetUpPr fitToPage="1"/>
  </sheetPr>
  <dimension ref="A1:XFC20"/>
  <sheetViews>
    <sheetView showGridLines="0" showRowColHeaders="0" zoomScale="70" zoomScaleNormal="70" workbookViewId="0">
      <selection activeCell="B14" sqref="B14:D14"/>
    </sheetView>
  </sheetViews>
  <sheetFormatPr defaultColWidth="0" defaultRowHeight="15.5" zeroHeight="1"/>
  <cols>
    <col min="1" max="1" width="0.83203125" style="3" customWidth="1"/>
    <col min="2" max="5" width="30.33203125" style="3" customWidth="1"/>
    <col min="6" max="6" width="0.83203125" style="3" customWidth="1"/>
    <col min="7" max="7" width="10.83203125" style="3" hidden="1" customWidth="1"/>
    <col min="8" max="16383" width="10.83203125" style="3" hidden="1"/>
    <col min="16384" max="16384" width="1.33203125" style="3" customWidth="1"/>
  </cols>
  <sheetData>
    <row r="1" spans="1:6" ht="45" customHeight="1">
      <c r="B1" s="5"/>
      <c r="C1" s="5"/>
      <c r="D1" s="5"/>
      <c r="E1" s="5"/>
      <c r="F1" s="5"/>
    </row>
    <row r="2" spans="1:6" ht="26.15" customHeight="1">
      <c r="B2" s="94" t="s">
        <v>0</v>
      </c>
      <c r="C2" s="94"/>
      <c r="D2" s="5"/>
      <c r="E2" s="1" t="s">
        <v>18</v>
      </c>
      <c r="F2" s="2"/>
    </row>
    <row r="3" spans="1:6" ht="16" thickBot="1">
      <c r="B3" s="5"/>
      <c r="C3" s="5"/>
      <c r="D3" s="5"/>
      <c r="E3" s="5"/>
      <c r="F3" s="5"/>
    </row>
    <row r="4" spans="1:6" ht="35.15" customHeight="1">
      <c r="A4" s="3" t="s">
        <v>19</v>
      </c>
      <c r="B4" s="107" t="s">
        <v>20</v>
      </c>
      <c r="C4" s="108"/>
      <c r="D4" s="108"/>
      <c r="E4" s="109"/>
      <c r="F4" s="5"/>
    </row>
    <row r="5" spans="1:6" s="4" customFormat="1" ht="35.15" customHeight="1">
      <c r="B5" s="39" t="s">
        <v>21</v>
      </c>
      <c r="C5" s="6"/>
      <c r="D5" s="40" t="s">
        <v>22</v>
      </c>
      <c r="E5" s="7"/>
      <c r="F5" s="8"/>
    </row>
    <row r="6" spans="1:6" ht="35.15" customHeight="1">
      <c r="B6" s="39" t="s">
        <v>23</v>
      </c>
      <c r="C6" s="6"/>
      <c r="D6" s="40" t="s">
        <v>24</v>
      </c>
      <c r="E6" s="7"/>
      <c r="F6" s="5"/>
    </row>
    <row r="7" spans="1:6" ht="35.15" customHeight="1">
      <c r="B7" s="88" t="s">
        <v>25</v>
      </c>
      <c r="C7" s="89"/>
      <c r="D7" s="90" t="s">
        <v>26</v>
      </c>
      <c r="E7" s="7"/>
      <c r="F7" s="5"/>
    </row>
    <row r="8" spans="1:6" ht="35.15" customHeight="1">
      <c r="B8" s="88" t="s">
        <v>27</v>
      </c>
      <c r="C8" s="89"/>
      <c r="D8" s="90" t="s">
        <v>28</v>
      </c>
      <c r="E8" s="7" t="str">
        <f>IF(Data!H33&lt;1,Data!H32,"-")</f>
        <v>-</v>
      </c>
      <c r="F8" s="5"/>
    </row>
    <row r="9" spans="1:6" ht="35.15" customHeight="1" thickBot="1">
      <c r="B9" s="91" t="s">
        <v>29</v>
      </c>
      <c r="C9" s="92"/>
      <c r="D9" s="93" t="s">
        <v>30</v>
      </c>
      <c r="E9" s="9" t="str">
        <f>IF(Data!G33&lt;1,Data!G32,"-")</f>
        <v>-</v>
      </c>
      <c r="F9" s="5"/>
    </row>
    <row r="10" spans="1:6" ht="16" thickBot="1">
      <c r="B10" s="5"/>
      <c r="C10" s="5"/>
      <c r="D10" s="5"/>
      <c r="E10" s="5"/>
      <c r="F10" s="5"/>
    </row>
    <row r="11" spans="1:6" ht="35.15" customHeight="1">
      <c r="B11" s="110" t="s">
        <v>31</v>
      </c>
      <c r="C11" s="111"/>
      <c r="D11" s="111"/>
      <c r="E11" s="112"/>
      <c r="F11" s="5"/>
    </row>
    <row r="12" spans="1:6" ht="35.15" customHeight="1">
      <c r="B12" s="113" t="s">
        <v>32</v>
      </c>
      <c r="C12" s="114"/>
      <c r="D12" s="114"/>
      <c r="E12" s="23" t="s">
        <v>33</v>
      </c>
      <c r="F12" s="5"/>
    </row>
    <row r="13" spans="1:6" ht="35.15" customHeight="1">
      <c r="B13" s="115" t="s">
        <v>34</v>
      </c>
      <c r="C13" s="116"/>
      <c r="D13" s="116"/>
      <c r="E13" s="23" t="s">
        <v>33</v>
      </c>
      <c r="F13" s="5"/>
    </row>
    <row r="14" spans="1:6" ht="46" customHeight="1" thickBot="1">
      <c r="B14" s="105" t="s">
        <v>35</v>
      </c>
      <c r="C14" s="106"/>
      <c r="D14" s="106"/>
      <c r="E14" s="24" t="s">
        <v>33</v>
      </c>
      <c r="F14" s="5"/>
    </row>
    <row r="15" spans="1:6" ht="22.75" customHeight="1">
      <c r="B15" s="97" t="s">
        <v>36</v>
      </c>
      <c r="C15" s="98"/>
      <c r="D15" s="99"/>
      <c r="E15" s="103" t="str">
        <f t="shared" ref="E15" si="0">$E$14</f>
        <v>Nee</v>
      </c>
      <c r="F15" s="5"/>
    </row>
    <row r="16" spans="1:6">
      <c r="B16" s="100"/>
      <c r="C16" s="101"/>
      <c r="D16" s="102"/>
      <c r="E16" s="104"/>
    </row>
    <row r="17" spans="3:3" ht="16.5">
      <c r="C17" s="10"/>
    </row>
    <row r="18" spans="3:3"/>
    <row r="19" spans="3:3"/>
    <row r="20" spans="3:3"/>
  </sheetData>
  <mergeCells count="8">
    <mergeCell ref="B15:D16"/>
    <mergeCell ref="E15:E16"/>
    <mergeCell ref="B14:D14"/>
    <mergeCell ref="B2:C2"/>
    <mergeCell ref="B4:E4"/>
    <mergeCell ref="B11:E11"/>
    <mergeCell ref="B12:D12"/>
    <mergeCell ref="B13:D13"/>
  </mergeCells>
  <pageMargins left="0.7" right="0.7" top="0.75" bottom="0.75" header="0.3" footer="0.3"/>
  <pageSetup paperSize="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7DD29FE-C496-654B-99D1-FE427C80D543}">
          <x14:formula1>
            <xm:f>Data!$E$2:$E$3</xm:f>
          </x14:formula1>
          <xm:sqref>E12:E14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27C-DBE1-7445-A024-7C1D0A7B7B55}">
  <sheetPr codeName="Blad3">
    <pageSetUpPr fitToPage="1"/>
  </sheetPr>
  <dimension ref="B1:XFC74"/>
  <sheetViews>
    <sheetView showGridLines="0" zoomScale="80" zoomScaleNormal="80" workbookViewId="0">
      <selection activeCell="C50" sqref="C50"/>
    </sheetView>
  </sheetViews>
  <sheetFormatPr defaultColWidth="0" defaultRowHeight="16" customHeight="1" zeroHeight="1"/>
  <cols>
    <col min="1" max="1" width="0.83203125" style="3" customWidth="1"/>
    <col min="2" max="2" width="33.83203125" style="3" customWidth="1"/>
    <col min="3" max="3" width="40.5" style="3" customWidth="1"/>
    <col min="4" max="4" width="41" style="3" customWidth="1"/>
    <col min="5" max="5" width="18.33203125" style="3" customWidth="1"/>
    <col min="6" max="6" width="17.33203125" style="3" customWidth="1"/>
    <col min="7" max="7" width="0.83203125" style="3" customWidth="1"/>
    <col min="8" max="8" width="10.83203125" style="3" hidden="1" customWidth="1"/>
    <col min="9" max="16383" width="10.83203125" style="3" hidden="1"/>
    <col min="16384" max="16384" width="2.08203125" style="3" customWidth="1"/>
  </cols>
  <sheetData>
    <row r="1" spans="2:7" ht="45" customHeight="1">
      <c r="B1" s="5"/>
      <c r="C1" s="5"/>
      <c r="D1" s="5"/>
      <c r="E1" s="5"/>
      <c r="F1" s="5"/>
      <c r="G1" s="5"/>
    </row>
    <row r="2" spans="2:7" ht="26.15" customHeight="1">
      <c r="B2" s="94" t="s">
        <v>0</v>
      </c>
      <c r="C2" s="94"/>
      <c r="D2" s="44"/>
      <c r="E2" s="5"/>
      <c r="F2" s="1" t="s">
        <v>37</v>
      </c>
      <c r="G2" s="2"/>
    </row>
    <row r="3" spans="2:7" thickBot="1"/>
    <row r="4" spans="2:7" ht="89.15" customHeight="1">
      <c r="B4" s="37" t="s">
        <v>38</v>
      </c>
      <c r="C4" s="38" t="s">
        <v>39</v>
      </c>
      <c r="D4" s="38" t="s">
        <v>40</v>
      </c>
      <c r="E4" s="38" t="s">
        <v>41</v>
      </c>
      <c r="F4" s="21" t="s">
        <v>42</v>
      </c>
    </row>
    <row r="5" spans="2:7" s="4" customFormat="1" ht="35.15" customHeight="1" thickBot="1">
      <c r="B5" s="152" t="s">
        <v>43</v>
      </c>
      <c r="C5" s="153"/>
      <c r="D5" s="153"/>
      <c r="E5" s="153"/>
      <c r="F5" s="154"/>
    </row>
    <row r="6" spans="2:7" ht="35.15" customHeight="1">
      <c r="B6" s="155" t="s">
        <v>44</v>
      </c>
      <c r="C6" s="156"/>
      <c r="D6" s="156"/>
      <c r="E6" s="156"/>
      <c r="F6" s="157"/>
    </row>
    <row r="7" spans="2:7" s="14" customFormat="1" ht="20.149999999999999" customHeight="1">
      <c r="B7" s="132" t="s">
        <v>45</v>
      </c>
      <c r="C7" s="17" t="s">
        <v>46</v>
      </c>
      <c r="D7" s="54" t="s">
        <v>46</v>
      </c>
      <c r="E7" s="146"/>
      <c r="F7" s="136"/>
    </row>
    <row r="8" spans="2:7" ht="44.15" customHeight="1">
      <c r="B8" s="133"/>
      <c r="C8" s="144"/>
      <c r="D8" s="144"/>
      <c r="E8" s="147"/>
      <c r="F8" s="137"/>
    </row>
    <row r="9" spans="2:7" s="14" customFormat="1" ht="20.149999999999999" customHeight="1">
      <c r="B9" s="133"/>
      <c r="C9" s="144"/>
      <c r="D9" s="144"/>
      <c r="E9" s="147"/>
      <c r="F9" s="137"/>
    </row>
    <row r="10" spans="2:7" ht="35.15" customHeight="1">
      <c r="B10" s="133"/>
      <c r="C10" s="145"/>
      <c r="D10" s="145"/>
      <c r="E10" s="147"/>
      <c r="F10" s="137"/>
    </row>
    <row r="11" spans="2:7" s="14" customFormat="1" ht="20.149999999999999" customHeight="1">
      <c r="B11" s="133"/>
      <c r="C11" s="19" t="s">
        <v>27</v>
      </c>
      <c r="D11" s="19" t="s">
        <v>27</v>
      </c>
      <c r="E11" s="147"/>
      <c r="F11" s="137"/>
    </row>
    <row r="12" spans="2:7" s="14" customFormat="1" ht="20.149999999999999" customHeight="1">
      <c r="B12" s="133"/>
      <c r="C12" s="144"/>
      <c r="D12" s="144"/>
      <c r="E12" s="147"/>
      <c r="F12" s="137"/>
    </row>
    <row r="13" spans="2:7" s="14" customFormat="1" ht="20.149999999999999" customHeight="1">
      <c r="B13" s="133"/>
      <c r="C13" s="144"/>
      <c r="D13" s="144"/>
      <c r="E13" s="147"/>
      <c r="F13" s="137"/>
    </row>
    <row r="14" spans="2:7" s="14" customFormat="1" ht="20.149999999999999" customHeight="1">
      <c r="B14" s="133"/>
      <c r="C14" s="144"/>
      <c r="D14" s="144"/>
      <c r="E14" s="147"/>
      <c r="F14" s="137"/>
    </row>
    <row r="15" spans="2:7" s="14" customFormat="1" ht="20.149999999999999" customHeight="1">
      <c r="B15" s="133"/>
      <c r="C15" s="145"/>
      <c r="D15" s="144"/>
      <c r="E15" s="147"/>
      <c r="F15" s="137"/>
    </row>
    <row r="16" spans="2:7" s="14" customFormat="1" ht="20.149999999999999" customHeight="1">
      <c r="B16" s="133"/>
      <c r="C16" s="53" t="s">
        <v>47</v>
      </c>
      <c r="D16" s="86" t="s">
        <v>29</v>
      </c>
      <c r="E16" s="148"/>
      <c r="F16" s="137"/>
    </row>
    <row r="17" spans="2:6" ht="35.15" customHeight="1">
      <c r="B17" s="135"/>
      <c r="C17" s="142"/>
      <c r="D17" s="144"/>
      <c r="E17" s="149"/>
      <c r="F17" s="158"/>
    </row>
    <row r="18" spans="2:6" ht="18" customHeight="1">
      <c r="B18" s="126" t="s">
        <v>48</v>
      </c>
      <c r="C18" s="142"/>
      <c r="D18" s="144"/>
      <c r="E18" s="150"/>
      <c r="F18" s="136"/>
    </row>
    <row r="19" spans="2:6" ht="35.15" customHeight="1">
      <c r="B19" s="133"/>
      <c r="C19" s="143"/>
      <c r="D19" s="145"/>
      <c r="E19" s="148"/>
      <c r="F19" s="137"/>
    </row>
    <row r="20" spans="2:6" ht="18" customHeight="1">
      <c r="B20" s="133"/>
      <c r="C20" s="19" t="s">
        <v>49</v>
      </c>
      <c r="D20" s="19" t="s">
        <v>49</v>
      </c>
      <c r="E20" s="147"/>
      <c r="F20" s="137"/>
    </row>
    <row r="21" spans="2:6" ht="71.150000000000006" customHeight="1">
      <c r="B21" s="133"/>
      <c r="C21" s="74"/>
      <c r="D21" s="74"/>
      <c r="E21" s="147"/>
      <c r="F21" s="137"/>
    </row>
    <row r="22" spans="2:6" ht="15.5">
      <c r="B22" s="133"/>
      <c r="C22" s="51" t="s">
        <v>50</v>
      </c>
      <c r="D22" s="51" t="s">
        <v>50</v>
      </c>
      <c r="E22" s="147"/>
      <c r="F22" s="137"/>
    </row>
    <row r="23" spans="2:6" ht="70" customHeight="1" thickBot="1">
      <c r="B23" s="134"/>
      <c r="C23" s="78"/>
      <c r="D23" s="78"/>
      <c r="E23" s="151"/>
      <c r="F23" s="138"/>
    </row>
    <row r="24" spans="2:6" ht="35.15" customHeight="1">
      <c r="B24" s="139" t="s">
        <v>51</v>
      </c>
      <c r="C24" s="140"/>
      <c r="D24" s="140"/>
      <c r="E24" s="140"/>
      <c r="F24" s="141"/>
    </row>
    <row r="25" spans="2:6" ht="18" customHeight="1">
      <c r="B25" s="132" t="s">
        <v>52</v>
      </c>
      <c r="C25" s="17" t="s">
        <v>46</v>
      </c>
      <c r="D25" s="55" t="s">
        <v>46</v>
      </c>
      <c r="E25" s="119"/>
      <c r="F25" s="117"/>
    </row>
    <row r="26" spans="2:6" ht="75" customHeight="1">
      <c r="B26" s="133"/>
      <c r="C26" s="75"/>
      <c r="D26" s="79"/>
      <c r="E26" s="119"/>
      <c r="F26" s="117"/>
    </row>
    <row r="27" spans="2:6" ht="18" customHeight="1">
      <c r="B27" s="133"/>
      <c r="C27" s="18" t="s">
        <v>27</v>
      </c>
      <c r="D27" s="56" t="s">
        <v>27</v>
      </c>
      <c r="E27" s="119"/>
      <c r="F27" s="117"/>
    </row>
    <row r="28" spans="2:6" ht="75" customHeight="1">
      <c r="B28" s="133"/>
      <c r="C28" s="76"/>
      <c r="D28" s="80"/>
      <c r="E28" s="119"/>
      <c r="F28" s="117"/>
    </row>
    <row r="29" spans="2:6" ht="18" customHeight="1">
      <c r="B29" s="135"/>
      <c r="C29" s="56" t="s">
        <v>47</v>
      </c>
      <c r="D29" s="86" t="s">
        <v>29</v>
      </c>
      <c r="E29" s="118"/>
      <c r="F29" s="117"/>
    </row>
    <row r="30" spans="2:6" ht="75" customHeight="1">
      <c r="B30" s="132" t="s">
        <v>53</v>
      </c>
      <c r="C30" s="81"/>
      <c r="D30" s="77"/>
      <c r="E30" s="118"/>
      <c r="F30" s="117"/>
    </row>
    <row r="31" spans="2:6" ht="18" customHeight="1">
      <c r="B31" s="133"/>
      <c r="C31" s="19" t="s">
        <v>49</v>
      </c>
      <c r="D31" s="53" t="s">
        <v>49</v>
      </c>
      <c r="E31" s="119"/>
      <c r="F31" s="117"/>
    </row>
    <row r="32" spans="2:6" ht="75" customHeight="1">
      <c r="B32" s="133"/>
      <c r="C32" s="74"/>
      <c r="D32" s="82"/>
      <c r="E32" s="119"/>
      <c r="F32" s="117"/>
    </row>
    <row r="33" spans="2:6" ht="18" customHeight="1">
      <c r="B33" s="133"/>
      <c r="C33" s="43" t="s">
        <v>50</v>
      </c>
      <c r="D33" s="57" t="s">
        <v>50</v>
      </c>
      <c r="E33" s="119"/>
      <c r="F33" s="117"/>
    </row>
    <row r="34" spans="2:6" ht="75" customHeight="1" thickBot="1">
      <c r="B34" s="134"/>
      <c r="C34" s="78"/>
      <c r="D34" s="83"/>
      <c r="E34" s="120"/>
      <c r="F34" s="121"/>
    </row>
    <row r="35" spans="2:6" ht="35.15" customHeight="1">
      <c r="B35" s="122"/>
      <c r="C35" s="123"/>
      <c r="D35" s="123"/>
      <c r="E35" s="124"/>
      <c r="F35" s="125"/>
    </row>
    <row r="36" spans="2:6" ht="18" customHeight="1">
      <c r="B36" s="126" t="s">
        <v>54</v>
      </c>
      <c r="C36" s="17" t="s">
        <v>46</v>
      </c>
      <c r="D36" s="55" t="s">
        <v>46</v>
      </c>
      <c r="E36" s="164"/>
      <c r="F36" s="129"/>
    </row>
    <row r="37" spans="2:6" ht="75" customHeight="1">
      <c r="B37" s="127"/>
      <c r="C37" s="84"/>
      <c r="D37" s="85"/>
      <c r="E37" s="165"/>
      <c r="F37" s="130"/>
    </row>
    <row r="38" spans="2:6" ht="18" customHeight="1">
      <c r="B38" s="127"/>
      <c r="C38" s="19" t="s">
        <v>27</v>
      </c>
      <c r="D38" s="53" t="s">
        <v>27</v>
      </c>
      <c r="E38" s="165"/>
      <c r="F38" s="130"/>
    </row>
    <row r="39" spans="2:6" ht="75" customHeight="1">
      <c r="B39" s="127"/>
      <c r="C39" s="84"/>
      <c r="D39" s="85"/>
      <c r="E39" s="166"/>
      <c r="F39" s="130"/>
    </row>
    <row r="40" spans="2:6" ht="15" hidden="1" customHeight="1">
      <c r="B40" s="127"/>
      <c r="C40" s="42"/>
      <c r="D40" s="61"/>
      <c r="E40" s="58"/>
      <c r="F40" s="130"/>
    </row>
    <row r="41" spans="2:6" ht="35.15" hidden="1" customHeight="1">
      <c r="B41" s="127"/>
      <c r="C41" s="42"/>
      <c r="D41" s="61"/>
      <c r="E41" s="58"/>
      <c r="F41" s="130"/>
    </row>
    <row r="42" spans="2:6" ht="20.149999999999999" hidden="1" customHeight="1">
      <c r="B42" s="127"/>
      <c r="C42" s="42"/>
      <c r="D42" s="61"/>
      <c r="E42" s="58"/>
      <c r="F42" s="130"/>
    </row>
    <row r="43" spans="2:6" ht="28" hidden="1" customHeight="1">
      <c r="B43" s="127"/>
      <c r="C43" s="42"/>
      <c r="D43" s="61"/>
      <c r="E43" s="58"/>
      <c r="F43" s="130"/>
    </row>
    <row r="44" spans="2:6" ht="1" hidden="1" customHeight="1">
      <c r="B44" s="127"/>
      <c r="C44" s="42"/>
      <c r="D44" s="61"/>
      <c r="E44" s="58"/>
      <c r="F44" s="130"/>
    </row>
    <row r="45" spans="2:6" ht="35.15" hidden="1" customHeight="1">
      <c r="B45" s="127"/>
      <c r="C45" s="42"/>
      <c r="D45" s="61"/>
      <c r="E45" s="58"/>
      <c r="F45" s="130"/>
    </row>
    <row r="46" spans="2:6" ht="5.15" hidden="1" customHeight="1">
      <c r="B46" s="127"/>
      <c r="C46" s="42"/>
      <c r="D46" s="61"/>
      <c r="E46" s="58"/>
      <c r="F46" s="130"/>
    </row>
    <row r="47" spans="2:6" ht="35.15" hidden="1" customHeight="1">
      <c r="B47" s="127"/>
      <c r="C47" s="19" t="s">
        <v>47</v>
      </c>
      <c r="D47" s="53" t="s">
        <v>47</v>
      </c>
      <c r="E47" s="8"/>
      <c r="F47" s="130"/>
    </row>
    <row r="48" spans="2:6" ht="1" hidden="1" customHeight="1">
      <c r="B48" s="128"/>
      <c r="C48" s="52"/>
      <c r="D48" s="60"/>
      <c r="E48" s="64"/>
      <c r="F48" s="131"/>
    </row>
    <row r="49" spans="2:6" ht="18" customHeight="1">
      <c r="B49" s="132" t="s">
        <v>55</v>
      </c>
      <c r="C49" s="62" t="s">
        <v>47</v>
      </c>
      <c r="D49" s="86" t="s">
        <v>29</v>
      </c>
      <c r="E49" s="167"/>
      <c r="F49" s="129"/>
    </row>
    <row r="50" spans="2:6" ht="75" customHeight="1">
      <c r="B50" s="161"/>
      <c r="C50" s="85"/>
      <c r="D50" s="74"/>
      <c r="E50" s="167"/>
      <c r="F50" s="130"/>
    </row>
    <row r="51" spans="2:6" ht="18" customHeight="1">
      <c r="B51" s="162"/>
      <c r="C51" s="59" t="s">
        <v>49</v>
      </c>
      <c r="D51" s="87" t="s">
        <v>49</v>
      </c>
      <c r="E51" s="168"/>
      <c r="F51" s="130"/>
    </row>
    <row r="52" spans="2:6" ht="75" customHeight="1">
      <c r="B52" s="163"/>
      <c r="C52" s="74"/>
      <c r="D52" s="79"/>
      <c r="E52" s="169"/>
      <c r="F52" s="131"/>
    </row>
    <row r="53" spans="2:6" ht="18" customHeight="1">
      <c r="B53" s="159" t="s">
        <v>56</v>
      </c>
      <c r="C53" s="19" t="s">
        <v>50</v>
      </c>
      <c r="D53" s="53" t="s">
        <v>50</v>
      </c>
      <c r="E53" s="146"/>
      <c r="F53" s="137"/>
    </row>
    <row r="54" spans="2:6" ht="75" customHeight="1" thickBot="1">
      <c r="B54" s="160"/>
      <c r="C54" s="78"/>
      <c r="D54" s="83"/>
      <c r="E54" s="151"/>
      <c r="F54" s="138"/>
    </row>
    <row r="55" spans="2:6" ht="16" customHeight="1">
      <c r="B55" s="16"/>
      <c r="C55" s="20"/>
      <c r="D55" s="20"/>
      <c r="E55" s="20"/>
      <c r="F55" s="12"/>
    </row>
    <row r="56" spans="2:6" ht="16" customHeight="1">
      <c r="B56" s="16"/>
      <c r="C56" s="20"/>
      <c r="D56" s="20"/>
      <c r="E56" s="20"/>
      <c r="F56" s="12"/>
    </row>
    <row r="57" spans="2:6" ht="16" customHeight="1">
      <c r="B57" s="16"/>
      <c r="C57" s="20"/>
      <c r="D57" s="20"/>
      <c r="E57" s="20"/>
      <c r="F57" s="12"/>
    </row>
    <row r="58" spans="2:6" ht="16" customHeight="1">
      <c r="B58" s="16"/>
      <c r="C58" s="20"/>
      <c r="D58" s="20"/>
      <c r="E58" s="20"/>
      <c r="F58" s="12"/>
    </row>
    <row r="59" spans="2:6" ht="16" customHeight="1"/>
    <row r="60" spans="2:6" ht="16" customHeight="1"/>
    <row r="61" spans="2:6" ht="16" customHeight="1"/>
    <row r="62" spans="2:6" ht="16" customHeight="1"/>
    <row r="63" spans="2:6" ht="16" customHeight="1"/>
    <row r="64" spans="2:6" ht="16" customHeight="1"/>
    <row r="65" s="3" customFormat="1" ht="16" customHeight="1"/>
    <row r="66" s="3" customFormat="1" ht="16" customHeight="1"/>
    <row r="67" s="3" customFormat="1" ht="16" customHeight="1"/>
    <row r="68" s="3" customFormat="1" ht="16" customHeight="1"/>
    <row r="69" s="3" customFormat="1" ht="16" customHeight="1"/>
    <row r="70" s="3" customFormat="1" ht="16" customHeight="1"/>
    <row r="71" s="3" customFormat="1" ht="16" customHeight="1"/>
    <row r="72" s="3" customFormat="1" ht="16" customHeight="1"/>
    <row r="73" s="3" customFormat="1" ht="16" customHeight="1"/>
    <row r="74" s="3" customFormat="1" ht="16" customHeight="1"/>
  </sheetData>
  <mergeCells count="32">
    <mergeCell ref="B53:B54"/>
    <mergeCell ref="F53:F54"/>
    <mergeCell ref="B49:B52"/>
    <mergeCell ref="E36:E39"/>
    <mergeCell ref="E53:E54"/>
    <mergeCell ref="F49:F52"/>
    <mergeCell ref="E49:E52"/>
    <mergeCell ref="B2:C2"/>
    <mergeCell ref="B5:F5"/>
    <mergeCell ref="B6:F6"/>
    <mergeCell ref="B7:B17"/>
    <mergeCell ref="F7:F17"/>
    <mergeCell ref="C8:C10"/>
    <mergeCell ref="C12:C15"/>
    <mergeCell ref="D8:D10"/>
    <mergeCell ref="D12:D15"/>
    <mergeCell ref="B18:B23"/>
    <mergeCell ref="F18:F23"/>
    <mergeCell ref="B24:F24"/>
    <mergeCell ref="C17:C19"/>
    <mergeCell ref="D17:D19"/>
    <mergeCell ref="E7:E17"/>
    <mergeCell ref="E18:E23"/>
    <mergeCell ref="F25:F29"/>
    <mergeCell ref="E30:E34"/>
    <mergeCell ref="F30:F34"/>
    <mergeCell ref="B35:F35"/>
    <mergeCell ref="B36:B48"/>
    <mergeCell ref="F36:F48"/>
    <mergeCell ref="B30:B34"/>
    <mergeCell ref="B25:B29"/>
    <mergeCell ref="E25:E29"/>
  </mergeCells>
  <pageMargins left="0.7" right="0.7" top="0.75" bottom="0.75" header="0.3" footer="0.3"/>
  <pageSetup paperSize="9" fitToHeight="0" orientation="landscape" verticalDpi="0" r:id="rId1"/>
  <rowBreaks count="1" manualBreakCount="1">
    <brk id="17"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B753C8-A4F1-454F-BAEC-567C4AF7F4B6}">
          <x14:formula1>
            <xm:f>Data!$A$2:$A$6</xm:f>
          </x14:formula1>
          <xm:sqref>E48:E52 F36:F49 E53:F54 E7:F23 E25:F25 E30:F30</xm:sqref>
        </x14:dataValidation>
        <x14:dataValidation type="list" allowBlank="1" showInputMessage="1" showErrorMessage="1" xr:uid="{B56A78B0-2C5B-8143-B6AB-0E6B9668A2D9}">
          <x14:formula1>
            <xm:f>Data!A2:A6</xm:f>
          </x14:formula1>
          <xm:sqref>E36:E39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BFB7-50F5-7143-89F1-98FD0897FFEB}">
  <sheetPr codeName="Blad4">
    <pageSetUpPr fitToPage="1"/>
  </sheetPr>
  <dimension ref="A1:G87"/>
  <sheetViews>
    <sheetView showGridLines="0" zoomScale="74" zoomScaleNormal="74" workbookViewId="0">
      <selection activeCell="C12" sqref="C12:C14"/>
    </sheetView>
  </sheetViews>
  <sheetFormatPr defaultColWidth="0" defaultRowHeight="16" customHeight="1" zeroHeight="1"/>
  <cols>
    <col min="1" max="1" width="0.83203125" style="3" customWidth="1"/>
    <col min="2" max="2" width="33.83203125" style="3" customWidth="1"/>
    <col min="3" max="3" width="40.58203125" style="3" customWidth="1"/>
    <col min="4" max="4" width="41.08203125" style="3" customWidth="1"/>
    <col min="5" max="5" width="18.83203125" style="3" customWidth="1"/>
    <col min="6" max="6" width="18.08203125" style="3" customWidth="1"/>
    <col min="7" max="7" width="2.58203125" style="3" customWidth="1"/>
    <col min="8" max="8" width="10.83203125" style="3" hidden="1" customWidth="1"/>
    <col min="9" max="16384" width="10.83203125" style="3" hidden="1"/>
  </cols>
  <sheetData>
    <row r="1" spans="2:7" ht="45" customHeight="1">
      <c r="B1" s="5"/>
      <c r="C1" s="5"/>
      <c r="D1" s="5"/>
      <c r="E1" s="5"/>
      <c r="F1" s="5"/>
      <c r="G1" s="5"/>
    </row>
    <row r="2" spans="2:7" ht="26.15" customHeight="1">
      <c r="B2" s="94" t="s">
        <v>0</v>
      </c>
      <c r="C2" s="94"/>
      <c r="D2" s="44"/>
      <c r="E2" s="5"/>
      <c r="F2" s="1" t="s">
        <v>37</v>
      </c>
      <c r="G2" s="2"/>
    </row>
    <row r="3" spans="2:7" thickBot="1"/>
    <row r="4" spans="2:7" ht="89.15" customHeight="1">
      <c r="B4" s="37" t="s">
        <v>38</v>
      </c>
      <c r="C4" s="38" t="s">
        <v>57</v>
      </c>
      <c r="D4" s="38" t="s">
        <v>40</v>
      </c>
      <c r="E4" s="63" t="s">
        <v>41</v>
      </c>
      <c r="F4" s="21" t="s">
        <v>58</v>
      </c>
    </row>
    <row r="5" spans="2:7" s="4" customFormat="1" ht="35.15" customHeight="1" thickBot="1">
      <c r="B5" s="176" t="s">
        <v>59</v>
      </c>
      <c r="C5" s="177"/>
      <c r="D5" s="177"/>
      <c r="E5" s="177"/>
      <c r="F5" s="178"/>
    </row>
    <row r="6" spans="2:7" ht="35.15" customHeight="1">
      <c r="B6" s="179" t="s">
        <v>60</v>
      </c>
      <c r="C6" s="180"/>
      <c r="D6" s="180"/>
      <c r="E6" s="180"/>
      <c r="F6" s="181"/>
    </row>
    <row r="7" spans="2:7" s="14" customFormat="1" ht="20.149999999999999" customHeight="1">
      <c r="B7" s="126" t="s">
        <v>61</v>
      </c>
      <c r="C7" s="17" t="s">
        <v>46</v>
      </c>
      <c r="D7" s="17" t="s">
        <v>46</v>
      </c>
      <c r="E7" s="146"/>
      <c r="F7" s="129"/>
    </row>
    <row r="8" spans="2:7" ht="44.15" customHeight="1">
      <c r="B8" s="127"/>
      <c r="C8" s="144"/>
      <c r="D8" s="144"/>
      <c r="E8" s="147"/>
      <c r="F8" s="130"/>
    </row>
    <row r="9" spans="2:7" s="14" customFormat="1" ht="20.149999999999999" customHeight="1">
      <c r="B9" s="127"/>
      <c r="C9" s="144"/>
      <c r="D9" s="144"/>
      <c r="E9" s="147"/>
      <c r="F9" s="130"/>
    </row>
    <row r="10" spans="2:7" ht="35.15" customHeight="1">
      <c r="B10" s="127"/>
      <c r="C10" s="145"/>
      <c r="D10" s="145"/>
      <c r="E10" s="147"/>
      <c r="F10" s="130"/>
    </row>
    <row r="11" spans="2:7" ht="19" customHeight="1">
      <c r="B11" s="127"/>
      <c r="C11" s="19" t="s">
        <v>27</v>
      </c>
      <c r="D11" s="19" t="s">
        <v>27</v>
      </c>
      <c r="E11" s="147"/>
      <c r="F11" s="130"/>
    </row>
    <row r="12" spans="2:7" ht="35.15" customHeight="1">
      <c r="B12" s="127"/>
      <c r="C12" s="144"/>
      <c r="D12" s="144"/>
      <c r="E12" s="147"/>
      <c r="F12" s="130"/>
    </row>
    <row r="13" spans="2:7" ht="35.15" customHeight="1">
      <c r="B13" s="127"/>
      <c r="C13" s="144"/>
      <c r="D13" s="144"/>
      <c r="E13" s="147"/>
      <c r="F13" s="130"/>
    </row>
    <row r="14" spans="2:7" ht="35.15" customHeight="1">
      <c r="B14" s="127"/>
      <c r="C14" s="145"/>
      <c r="D14" s="144"/>
      <c r="E14" s="147"/>
      <c r="F14" s="130"/>
    </row>
    <row r="15" spans="2:7" s="14" customFormat="1" ht="18" customHeight="1">
      <c r="B15" s="127"/>
      <c r="C15" s="53" t="s">
        <v>47</v>
      </c>
      <c r="D15" s="86" t="s">
        <v>29</v>
      </c>
      <c r="E15" s="148"/>
      <c r="F15" s="130"/>
    </row>
    <row r="16" spans="2:7" ht="35.15" customHeight="1">
      <c r="B16" s="127"/>
      <c r="C16" s="142"/>
      <c r="D16" s="144"/>
      <c r="E16" s="148"/>
      <c r="F16" s="130"/>
    </row>
    <row r="17" spans="2:6" ht="18" customHeight="1">
      <c r="B17" s="127"/>
      <c r="C17" s="142"/>
      <c r="D17" s="144"/>
      <c r="E17" s="148"/>
      <c r="F17" s="130"/>
    </row>
    <row r="18" spans="2:6" ht="35.15" customHeight="1">
      <c r="B18" s="127"/>
      <c r="C18" s="143"/>
      <c r="D18" s="145"/>
      <c r="E18" s="148"/>
      <c r="F18" s="130"/>
    </row>
    <row r="19" spans="2:6" ht="18" customHeight="1">
      <c r="B19" s="127"/>
      <c r="C19" s="19" t="s">
        <v>49</v>
      </c>
      <c r="D19" s="19" t="s">
        <v>49</v>
      </c>
      <c r="E19" s="147"/>
      <c r="F19" s="130"/>
    </row>
    <row r="20" spans="2:6" ht="75" customHeight="1">
      <c r="B20" s="127"/>
      <c r="C20" s="74"/>
      <c r="D20" s="74"/>
      <c r="E20" s="147"/>
      <c r="F20" s="130"/>
    </row>
    <row r="21" spans="2:6" ht="18" customHeight="1">
      <c r="B21" s="127"/>
      <c r="C21" s="19" t="s">
        <v>50</v>
      </c>
      <c r="D21" s="19" t="s">
        <v>50</v>
      </c>
      <c r="E21" s="147"/>
      <c r="F21" s="130"/>
    </row>
    <row r="22" spans="2:6" ht="35.15" customHeight="1">
      <c r="B22" s="127"/>
      <c r="C22" s="144"/>
      <c r="D22" s="144"/>
      <c r="E22" s="147"/>
      <c r="F22" s="130"/>
    </row>
    <row r="23" spans="2:6" ht="15.65" customHeight="1">
      <c r="B23" s="127"/>
      <c r="C23" s="144"/>
      <c r="D23" s="144"/>
      <c r="E23" s="147"/>
      <c r="F23" s="130"/>
    </row>
    <row r="24" spans="2:6" ht="35.15" customHeight="1" thickBot="1">
      <c r="B24" s="174"/>
      <c r="C24" s="173"/>
      <c r="D24" s="173"/>
      <c r="E24" s="151"/>
      <c r="F24" s="182"/>
    </row>
    <row r="25" spans="2:6" ht="35.15" customHeight="1">
      <c r="B25" s="179" t="s">
        <v>62</v>
      </c>
      <c r="C25" s="180"/>
      <c r="D25" s="180"/>
      <c r="E25" s="180"/>
      <c r="F25" s="181"/>
    </row>
    <row r="26" spans="2:6" s="14" customFormat="1" ht="20.149999999999999" customHeight="1">
      <c r="B26" s="186" t="s">
        <v>63</v>
      </c>
      <c r="C26" s="17" t="s">
        <v>46</v>
      </c>
      <c r="D26" s="17" t="s">
        <v>46</v>
      </c>
      <c r="E26" s="146"/>
      <c r="F26" s="129"/>
    </row>
    <row r="27" spans="2:6" ht="44.15" customHeight="1">
      <c r="B27" s="184"/>
      <c r="C27" s="144"/>
      <c r="D27" s="144"/>
      <c r="E27" s="147"/>
      <c r="F27" s="130"/>
    </row>
    <row r="28" spans="2:6" s="14" customFormat="1" ht="20.149999999999999" customHeight="1">
      <c r="B28" s="184"/>
      <c r="C28" s="144"/>
      <c r="D28" s="144"/>
      <c r="E28" s="147"/>
      <c r="F28" s="130"/>
    </row>
    <row r="29" spans="2:6" ht="35.15" customHeight="1">
      <c r="B29" s="184"/>
      <c r="C29" s="145"/>
      <c r="D29" s="145"/>
      <c r="E29" s="147"/>
      <c r="F29" s="130"/>
    </row>
    <row r="30" spans="2:6" ht="19" customHeight="1">
      <c r="B30" s="184"/>
      <c r="C30" s="19" t="s">
        <v>27</v>
      </c>
      <c r="D30" s="19" t="s">
        <v>27</v>
      </c>
      <c r="E30" s="147"/>
      <c r="F30" s="130"/>
    </row>
    <row r="31" spans="2:6" ht="35.15" customHeight="1">
      <c r="B31" s="184"/>
      <c r="C31" s="144"/>
      <c r="D31" s="144"/>
      <c r="E31" s="147"/>
      <c r="F31" s="130"/>
    </row>
    <row r="32" spans="2:6" ht="35.15" customHeight="1">
      <c r="B32" s="184"/>
      <c r="C32" s="144"/>
      <c r="D32" s="144"/>
      <c r="E32" s="147"/>
      <c r="F32" s="130"/>
    </row>
    <row r="33" spans="2:6" ht="35.15" customHeight="1">
      <c r="B33" s="184"/>
      <c r="C33" s="145"/>
      <c r="D33" s="144"/>
      <c r="E33" s="147"/>
      <c r="F33" s="130"/>
    </row>
    <row r="34" spans="2:6" s="14" customFormat="1" ht="18" customHeight="1">
      <c r="B34" s="184"/>
      <c r="C34" s="53" t="s">
        <v>47</v>
      </c>
      <c r="D34" s="86" t="s">
        <v>29</v>
      </c>
      <c r="E34" s="148"/>
      <c r="F34" s="130"/>
    </row>
    <row r="35" spans="2:6" ht="35.15" customHeight="1">
      <c r="B35" s="187"/>
      <c r="C35" s="142"/>
      <c r="D35" s="144"/>
      <c r="E35" s="149"/>
      <c r="F35" s="131"/>
    </row>
    <row r="36" spans="2:6" ht="18" customHeight="1">
      <c r="B36" s="183" t="s">
        <v>64</v>
      </c>
      <c r="C36" s="142"/>
      <c r="D36" s="144"/>
      <c r="E36" s="150"/>
      <c r="F36" s="136"/>
    </row>
    <row r="37" spans="2:6" ht="35.15" customHeight="1">
      <c r="B37" s="184"/>
      <c r="C37" s="143"/>
      <c r="D37" s="145"/>
      <c r="E37" s="148"/>
      <c r="F37" s="137"/>
    </row>
    <row r="38" spans="2:6" ht="18" customHeight="1">
      <c r="B38" s="184"/>
      <c r="C38" s="19" t="s">
        <v>49</v>
      </c>
      <c r="D38" s="19" t="s">
        <v>49</v>
      </c>
      <c r="E38" s="147"/>
      <c r="F38" s="137"/>
    </row>
    <row r="39" spans="2:6" ht="75" customHeight="1">
      <c r="B39" s="184"/>
      <c r="C39" s="74"/>
      <c r="D39" s="74"/>
      <c r="E39" s="147"/>
      <c r="F39" s="137"/>
    </row>
    <row r="40" spans="2:6" ht="18" customHeight="1">
      <c r="B40" s="184"/>
      <c r="C40" s="19" t="s">
        <v>50</v>
      </c>
      <c r="D40" s="19" t="s">
        <v>50</v>
      </c>
      <c r="E40" s="147"/>
      <c r="F40" s="137"/>
    </row>
    <row r="41" spans="2:6" ht="35.15" customHeight="1">
      <c r="B41" s="184"/>
      <c r="C41" s="144"/>
      <c r="D41" s="144"/>
      <c r="E41" s="147"/>
      <c r="F41" s="137"/>
    </row>
    <row r="42" spans="2:6" ht="16" customHeight="1">
      <c r="B42" s="184"/>
      <c r="C42" s="144"/>
      <c r="D42" s="144"/>
      <c r="E42" s="147"/>
      <c r="F42" s="137"/>
    </row>
    <row r="43" spans="2:6" ht="35.15" customHeight="1" thickBot="1">
      <c r="B43" s="185"/>
      <c r="C43" s="173"/>
      <c r="D43" s="173"/>
      <c r="E43" s="151"/>
      <c r="F43" s="138"/>
    </row>
    <row r="44" spans="2:6" ht="35.15" customHeight="1">
      <c r="B44" s="170" t="s">
        <v>65</v>
      </c>
      <c r="C44" s="171"/>
      <c r="D44" s="171"/>
      <c r="E44" s="171"/>
      <c r="F44" s="172"/>
    </row>
    <row r="45" spans="2:6" ht="18" customHeight="1">
      <c r="B45" s="183" t="s">
        <v>66</v>
      </c>
      <c r="C45" s="17" t="s">
        <v>46</v>
      </c>
      <c r="D45" s="17" t="s">
        <v>46</v>
      </c>
      <c r="E45" s="119"/>
      <c r="F45" s="117"/>
    </row>
    <row r="46" spans="2:6" ht="74.150000000000006" customHeight="1">
      <c r="B46" s="184"/>
      <c r="C46" s="75"/>
      <c r="D46" s="75"/>
      <c r="E46" s="119"/>
      <c r="F46" s="117"/>
    </row>
    <row r="47" spans="2:6" ht="18" customHeight="1">
      <c r="B47" s="184"/>
      <c r="C47" s="18" t="s">
        <v>27</v>
      </c>
      <c r="D47" s="18" t="s">
        <v>27</v>
      </c>
      <c r="E47" s="119"/>
      <c r="F47" s="117"/>
    </row>
    <row r="48" spans="2:6" ht="75" customHeight="1">
      <c r="B48" s="184"/>
      <c r="C48" s="76"/>
      <c r="D48" s="76"/>
      <c r="E48" s="119"/>
      <c r="F48" s="117"/>
    </row>
    <row r="49" spans="2:6" ht="18" customHeight="1">
      <c r="B49" s="184"/>
      <c r="C49" s="56" t="s">
        <v>47</v>
      </c>
      <c r="D49" s="86" t="s">
        <v>29</v>
      </c>
      <c r="E49" s="118"/>
      <c r="F49" s="117"/>
    </row>
    <row r="50" spans="2:6" ht="75" customHeight="1">
      <c r="B50" s="184"/>
      <c r="C50" s="81"/>
      <c r="D50" s="77"/>
      <c r="E50" s="118"/>
      <c r="F50" s="117"/>
    </row>
    <row r="51" spans="2:6" ht="18" customHeight="1">
      <c r="B51" s="184"/>
      <c r="C51" s="19" t="s">
        <v>49</v>
      </c>
      <c r="D51" s="19" t="s">
        <v>49</v>
      </c>
      <c r="E51" s="119"/>
      <c r="F51" s="117"/>
    </row>
    <row r="52" spans="2:6" ht="75" customHeight="1">
      <c r="B52" s="184"/>
      <c r="C52" s="74"/>
      <c r="D52" s="74"/>
      <c r="E52" s="119"/>
      <c r="F52" s="117"/>
    </row>
    <row r="53" spans="2:6" ht="18" customHeight="1">
      <c r="B53" s="184"/>
      <c r="C53" s="43" t="s">
        <v>50</v>
      </c>
      <c r="D53" s="43" t="s">
        <v>50</v>
      </c>
      <c r="E53" s="119"/>
      <c r="F53" s="117"/>
    </row>
    <row r="54" spans="2:6" ht="75" customHeight="1" thickBot="1">
      <c r="B54" s="185"/>
      <c r="C54" s="78"/>
      <c r="D54" s="78"/>
      <c r="E54" s="120"/>
      <c r="F54" s="121"/>
    </row>
    <row r="55" spans="2:6" ht="35.15" customHeight="1">
      <c r="B55" s="170" t="s">
        <v>67</v>
      </c>
      <c r="C55" s="171"/>
      <c r="D55" s="171"/>
      <c r="E55" s="171"/>
      <c r="F55" s="172"/>
    </row>
    <row r="56" spans="2:6" ht="18" customHeight="1">
      <c r="B56" s="126" t="s">
        <v>68</v>
      </c>
      <c r="C56" s="17" t="s">
        <v>46</v>
      </c>
      <c r="D56" s="17" t="s">
        <v>46</v>
      </c>
      <c r="E56" s="146"/>
      <c r="F56" s="129"/>
    </row>
    <row r="57" spans="2:6" ht="36" customHeight="1">
      <c r="B57" s="127"/>
      <c r="C57" s="144"/>
      <c r="D57" s="144"/>
      <c r="E57" s="147"/>
      <c r="F57" s="130"/>
    </row>
    <row r="58" spans="2:6" ht="18" customHeight="1">
      <c r="B58" s="127"/>
      <c r="C58" s="144"/>
      <c r="D58" s="144"/>
      <c r="E58" s="147"/>
      <c r="F58" s="130"/>
    </row>
    <row r="59" spans="2:6" ht="36" customHeight="1">
      <c r="B59" s="127"/>
      <c r="C59" s="145"/>
      <c r="D59" s="145"/>
      <c r="E59" s="147"/>
      <c r="F59" s="130"/>
    </row>
    <row r="60" spans="2:6" ht="18" customHeight="1">
      <c r="B60" s="127"/>
      <c r="C60" s="19" t="s">
        <v>27</v>
      </c>
      <c r="D60" s="19" t="s">
        <v>27</v>
      </c>
      <c r="E60" s="147"/>
      <c r="F60" s="130"/>
    </row>
    <row r="61" spans="2:6" ht="32.15" customHeight="1">
      <c r="B61" s="127"/>
      <c r="C61" s="144"/>
      <c r="D61" s="144"/>
      <c r="E61" s="147"/>
      <c r="F61" s="130"/>
    </row>
    <row r="62" spans="2:6" ht="31" customHeight="1">
      <c r="B62" s="127"/>
      <c r="C62" s="144"/>
      <c r="D62" s="144"/>
      <c r="E62" s="147"/>
      <c r="F62" s="130"/>
    </row>
    <row r="63" spans="2:6" ht="25" customHeight="1">
      <c r="B63" s="127"/>
      <c r="C63" s="145"/>
      <c r="D63" s="144"/>
      <c r="E63" s="147"/>
      <c r="F63" s="130"/>
    </row>
    <row r="64" spans="2:6" ht="18" customHeight="1">
      <c r="B64" s="127"/>
      <c r="C64" s="53" t="s">
        <v>47</v>
      </c>
      <c r="D64" s="86" t="s">
        <v>29</v>
      </c>
      <c r="E64" s="148"/>
      <c r="F64" s="130"/>
    </row>
    <row r="65" spans="2:6" ht="36" customHeight="1">
      <c r="B65" s="128"/>
      <c r="C65" s="142"/>
      <c r="D65" s="144"/>
      <c r="E65" s="149"/>
      <c r="F65" s="131"/>
    </row>
    <row r="66" spans="2:6" ht="18" customHeight="1">
      <c r="B66" s="127" t="s">
        <v>69</v>
      </c>
      <c r="C66" s="142"/>
      <c r="D66" s="144"/>
      <c r="E66" s="150"/>
      <c r="F66" s="146"/>
    </row>
    <row r="67" spans="2:6" ht="36" customHeight="1">
      <c r="B67" s="127"/>
      <c r="C67" s="143"/>
      <c r="D67" s="145"/>
      <c r="E67" s="148"/>
      <c r="F67" s="147"/>
    </row>
    <row r="68" spans="2:6" ht="18" customHeight="1">
      <c r="B68" s="127"/>
      <c r="C68" s="19" t="s">
        <v>49</v>
      </c>
      <c r="D68" s="19" t="s">
        <v>49</v>
      </c>
      <c r="E68" s="147"/>
      <c r="F68" s="147"/>
    </row>
    <row r="69" spans="2:6" ht="80.150000000000006" customHeight="1">
      <c r="B69" s="127"/>
      <c r="C69" s="74"/>
      <c r="D69" s="74"/>
      <c r="E69" s="147"/>
      <c r="F69" s="147"/>
    </row>
    <row r="70" spans="2:6" ht="18" customHeight="1">
      <c r="B70" s="127"/>
      <c r="C70" s="19" t="s">
        <v>50</v>
      </c>
      <c r="D70" s="19" t="s">
        <v>50</v>
      </c>
      <c r="E70" s="147"/>
      <c r="F70" s="147"/>
    </row>
    <row r="71" spans="2:6" ht="18" customHeight="1">
      <c r="B71" s="127"/>
      <c r="C71" s="144"/>
      <c r="D71" s="144"/>
      <c r="E71" s="147"/>
      <c r="F71" s="147"/>
    </row>
    <row r="72" spans="2:6" ht="36" customHeight="1">
      <c r="B72" s="127"/>
      <c r="C72" s="144"/>
      <c r="D72" s="144"/>
      <c r="E72" s="147"/>
      <c r="F72" s="147"/>
    </row>
    <row r="73" spans="2:6" ht="45" customHeight="1" thickBot="1">
      <c r="B73" s="174"/>
      <c r="C73" s="173"/>
      <c r="D73" s="173"/>
      <c r="E73" s="175"/>
      <c r="F73" s="175"/>
    </row>
    <row r="86" ht="16" customHeight="1"/>
    <row r="87" ht="16" customHeight="1"/>
  </sheetData>
  <mergeCells count="48">
    <mergeCell ref="E26:E35"/>
    <mergeCell ref="F26:F35"/>
    <mergeCell ref="C27:C29"/>
    <mergeCell ref="B36:B43"/>
    <mergeCell ref="E36:E43"/>
    <mergeCell ref="F36:F43"/>
    <mergeCell ref="C41:C43"/>
    <mergeCell ref="D41:D43"/>
    <mergeCell ref="B45:B54"/>
    <mergeCell ref="F45:F54"/>
    <mergeCell ref="D8:D10"/>
    <mergeCell ref="D16:D18"/>
    <mergeCell ref="D22:D24"/>
    <mergeCell ref="D12:D14"/>
    <mergeCell ref="B44:F44"/>
    <mergeCell ref="B25:F25"/>
    <mergeCell ref="D27:D29"/>
    <mergeCell ref="C31:C33"/>
    <mergeCell ref="D31:D33"/>
    <mergeCell ref="C35:C37"/>
    <mergeCell ref="D35:D37"/>
    <mergeCell ref="B7:B24"/>
    <mergeCell ref="E45:E54"/>
    <mergeCell ref="B26:B35"/>
    <mergeCell ref="B2:C2"/>
    <mergeCell ref="B5:F5"/>
    <mergeCell ref="B6:F6"/>
    <mergeCell ref="C8:C10"/>
    <mergeCell ref="C12:C14"/>
    <mergeCell ref="E7:E24"/>
    <mergeCell ref="F7:F24"/>
    <mergeCell ref="C16:C18"/>
    <mergeCell ref="C22:C24"/>
    <mergeCell ref="B55:F55"/>
    <mergeCell ref="C65:C67"/>
    <mergeCell ref="C71:C73"/>
    <mergeCell ref="D57:D59"/>
    <mergeCell ref="C61:C63"/>
    <mergeCell ref="D61:D63"/>
    <mergeCell ref="D65:D67"/>
    <mergeCell ref="D71:D73"/>
    <mergeCell ref="C57:C59"/>
    <mergeCell ref="B56:B65"/>
    <mergeCell ref="B66:B73"/>
    <mergeCell ref="E56:E65"/>
    <mergeCell ref="F56:F65"/>
    <mergeCell ref="E66:E73"/>
    <mergeCell ref="F66:F73"/>
  </mergeCells>
  <pageMargins left="0.7" right="0.7" top="0.75" bottom="0.75" header="0.3" footer="0.3"/>
  <pageSetup paperSize="9" scale="98" fitToHeight="0" orientation="landscape" verticalDpi="0" r:id="rId1"/>
  <rowBreaks count="3" manualBreakCount="3">
    <brk id="16" max="16383" man="1"/>
    <brk id="35" max="16383" man="1"/>
    <brk id="55"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9DD318-EC68-3945-ABC7-4CB0927880BB}">
          <x14:formula1>
            <xm:f>Data!$A$2:$A$6</xm:f>
          </x14:formula1>
          <xm:sqref>E66:F66 E26:F43 E45:F54 E56:F56 E7:F7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BE40-A0D1-F047-898F-9D91C8A3D4E5}">
  <sheetPr codeName="Blad7">
    <pageSetUpPr fitToPage="1"/>
  </sheetPr>
  <dimension ref="A1:K58"/>
  <sheetViews>
    <sheetView showGridLines="0" topLeftCell="E1" zoomScaleNormal="100" workbookViewId="0">
      <selection activeCell="F3" sqref="F3:G3"/>
    </sheetView>
  </sheetViews>
  <sheetFormatPr defaultColWidth="0" defaultRowHeight="16" customHeight="1" zeroHeight="1"/>
  <cols>
    <col min="1" max="2" width="43.33203125" hidden="1" customWidth="1"/>
    <col min="3" max="3" width="42" hidden="1" customWidth="1"/>
    <col min="4" max="4" width="43.33203125" hidden="1" customWidth="1"/>
    <col min="5" max="5" width="0.5" customWidth="1"/>
    <col min="6" max="9" width="20.33203125" customWidth="1"/>
    <col min="10" max="10" width="2" customWidth="1"/>
    <col min="11" max="11" width="0.5" customWidth="1"/>
    <col min="12" max="16384" width="10.83203125" hidden="1"/>
  </cols>
  <sheetData>
    <row r="1" spans="1:10" ht="15.5"/>
    <row r="2" spans="1:10" ht="53.15" customHeight="1">
      <c r="A2" t="s">
        <v>70</v>
      </c>
    </row>
    <row r="3" spans="1:10" s="25" customFormat="1" ht="29.15" customHeight="1">
      <c r="F3" s="94" t="s">
        <v>0</v>
      </c>
      <c r="G3" s="94"/>
      <c r="H3" s="194" t="s">
        <v>37</v>
      </c>
      <c r="I3" s="194"/>
      <c r="J3" s="41"/>
    </row>
    <row r="4" spans="1:10" ht="16" customHeight="1" thickBot="1"/>
    <row r="5" spans="1:10" ht="34" customHeight="1">
      <c r="E5" s="26"/>
      <c r="F5" s="195" t="s">
        <v>71</v>
      </c>
      <c r="G5" s="196"/>
      <c r="H5" s="196"/>
      <c r="I5" s="197"/>
      <c r="J5" s="27"/>
    </row>
    <row r="6" spans="1:10" ht="75" customHeight="1">
      <c r="F6" s="198" t="s">
        <v>72</v>
      </c>
      <c r="G6" s="199"/>
      <c r="H6" s="190" t="str">
        <f>IF(COUNTIF(Minimumeisen!E12:E14,Data!E2)&gt;2,"Ja","Nee")</f>
        <v>Nee</v>
      </c>
      <c r="I6" s="191"/>
      <c r="J6" s="22"/>
    </row>
    <row r="7" spans="1:10" ht="75" customHeight="1">
      <c r="F7" s="200" t="s">
        <v>73</v>
      </c>
      <c r="G7" s="201"/>
      <c r="H7" s="68" t="str">
        <f>Data!G28</f>
        <v>Nee</v>
      </c>
      <c r="I7" s="28" t="str">
        <f>Data!H27</f>
        <v>Nee</v>
      </c>
      <c r="J7" s="22"/>
    </row>
    <row r="8" spans="1:10" ht="75" customHeight="1" thickBot="1">
      <c r="F8" s="188" t="s">
        <v>74</v>
      </c>
      <c r="G8" s="189"/>
      <c r="H8" s="70" t="str">
        <f>IF(AND(Data!G29="Ja",Data!G30="Ja"),"Ja","Nee")</f>
        <v>Nee</v>
      </c>
      <c r="I8" s="65" t="str">
        <f>IF(AND(Data!H28="Ja",Data!H29="Ja"),"Ja","Nee")</f>
        <v>Nee</v>
      </c>
      <c r="J8" s="22"/>
    </row>
    <row r="9" spans="1:10" ht="50.15" customHeight="1">
      <c r="F9" s="192" t="s">
        <v>75</v>
      </c>
      <c r="G9" s="193"/>
      <c r="H9" s="66" t="str">
        <f>IF(Data!G33=0,SUM(Data!B10:B23),"nvt")</f>
        <v>nvt</v>
      </c>
      <c r="I9" s="67" t="str">
        <f>IF(Data!G33=0,SUM(Data!D10:D23),"nvt")</f>
        <v>nvt</v>
      </c>
    </row>
    <row r="10" spans="1:10" ht="50.15" customHeight="1">
      <c r="F10" s="224" t="s">
        <v>76</v>
      </c>
      <c r="G10" s="225"/>
      <c r="H10" s="226" t="str">
        <f>IF(Data!G33=0,Data!G32,"nvt")</f>
        <v>nvt</v>
      </c>
      <c r="I10" s="227"/>
    </row>
    <row r="11" spans="1:10" ht="50.15" customHeight="1" thickBot="1">
      <c r="F11" s="214" t="s">
        <v>77</v>
      </c>
      <c r="G11" s="215"/>
      <c r="H11" s="216" t="str">
        <f>IF(Data!H33=0,Data!H32,"nvt")</f>
        <v>nvt</v>
      </c>
      <c r="I11" s="217"/>
    </row>
    <row r="12" spans="1:10" thickBot="1"/>
    <row r="13" spans="1:10" ht="20.149999999999999" customHeight="1">
      <c r="F13" s="218" t="s">
        <v>78</v>
      </c>
      <c r="G13" s="219"/>
      <c r="H13" s="219"/>
      <c r="I13" s="220"/>
    </row>
    <row r="14" spans="1:10" ht="110.15" customHeight="1" thickBot="1">
      <c r="F14" s="221"/>
      <c r="G14" s="222"/>
      <c r="H14" s="222"/>
      <c r="I14" s="223"/>
    </row>
    <row r="15" spans="1:10" thickBot="1"/>
    <row r="16" spans="1:10" ht="15.5">
      <c r="F16" s="208" t="s">
        <v>79</v>
      </c>
      <c r="G16" s="209"/>
      <c r="H16" s="209" t="s">
        <v>80</v>
      </c>
      <c r="I16" s="210"/>
    </row>
    <row r="17" spans="6:9" ht="50.15" customHeight="1">
      <c r="F17" s="211"/>
      <c r="G17" s="212"/>
      <c r="H17" s="212"/>
      <c r="I17" s="213"/>
    </row>
    <row r="18" spans="6:9" ht="15.5">
      <c r="F18" s="205" t="s">
        <v>81</v>
      </c>
      <c r="G18" s="206"/>
      <c r="H18" s="206" t="s">
        <v>82</v>
      </c>
      <c r="I18" s="207"/>
    </row>
    <row r="19" spans="6:9" ht="50.15" customHeight="1" thickBot="1">
      <c r="F19" s="202"/>
      <c r="G19" s="203"/>
      <c r="H19" s="203"/>
      <c r="I19" s="204"/>
    </row>
    <row r="20" spans="6:9" ht="15.5"/>
    <row r="21" spans="6:9" ht="15.5"/>
    <row r="22" spans="6:9" ht="15.5"/>
    <row r="23" spans="6:9" ht="15.5"/>
    <row r="24" spans="6:9" ht="15.5"/>
    <row r="25" spans="6:9" ht="15.5" hidden="1"/>
    <row r="26" spans="6:9" ht="15.5" hidden="1"/>
    <row r="27" spans="6:9" ht="15.5" hidden="1"/>
    <row r="33" ht="16" customHeight="1"/>
    <row r="34" ht="16" customHeight="1"/>
    <row r="38" ht="15.5" hidden="1"/>
    <row r="39" ht="15.5" hidden="1"/>
    <row r="40" ht="15.5" hidden="1"/>
    <row r="41" ht="15.5" hidden="1"/>
    <row r="42" ht="15.5" hidden="1"/>
    <row r="43" ht="15.5" hidden="1"/>
    <row r="44" ht="15.5" hidden="1"/>
    <row r="45" ht="15.5" hidden="1"/>
    <row r="46" ht="15.5" hidden="1"/>
    <row r="47" ht="15.5" hidden="1"/>
    <row r="48" ht="15.5" hidden="1"/>
    <row r="49" ht="15.5" hidden="1"/>
    <row r="50" ht="15.5" hidden="1"/>
    <row r="51" ht="15.5" hidden="1"/>
    <row r="52" ht="15.5" hidden="1"/>
    <row r="53" ht="15.5" hidden="1"/>
    <row r="54" ht="15.5" hidden="1"/>
    <row r="55" ht="15.5" hidden="1"/>
    <row r="56" ht="15.5" hidden="1"/>
    <row r="57" ht="15.5" hidden="1"/>
    <row r="58" ht="15.5" hidden="1"/>
  </sheetData>
  <mergeCells count="22">
    <mergeCell ref="F11:G11"/>
    <mergeCell ref="H11:I11"/>
    <mergeCell ref="F13:I13"/>
    <mergeCell ref="F14:I14"/>
    <mergeCell ref="F10:G10"/>
    <mergeCell ref="H10:I10"/>
    <mergeCell ref="F19:G19"/>
    <mergeCell ref="H19:I19"/>
    <mergeCell ref="F18:G18"/>
    <mergeCell ref="H18:I18"/>
    <mergeCell ref="F16:G16"/>
    <mergeCell ref="H16:I16"/>
    <mergeCell ref="F17:G17"/>
    <mergeCell ref="H17:I17"/>
    <mergeCell ref="F8:G8"/>
    <mergeCell ref="H6:I6"/>
    <mergeCell ref="F9:G9"/>
    <mergeCell ref="F3:G3"/>
    <mergeCell ref="H3:I3"/>
    <mergeCell ref="F5:I5"/>
    <mergeCell ref="F6:G6"/>
    <mergeCell ref="F7:G7"/>
  </mergeCells>
  <pageMargins left="0.7" right="0.7" top="0.75" bottom="0.75" header="0.3" footer="0.3"/>
  <pageSetup paperSize="9" scale="98" fitToHeight="0"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C48B88-3912-1040-987E-C4486EC8A47E}">
          <x14:formula1>
            <xm:f>Data!$G$2:$G$3</xm:f>
          </x14:formula1>
          <xm:sqref>F17:I17 F19:I19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587A-3DBC-854E-B12C-90E72DEC9739}">
  <sheetPr codeName="Blad6"/>
  <dimension ref="A1:H33"/>
  <sheetViews>
    <sheetView topLeftCell="A16" workbookViewId="0">
      <selection activeCell="G32" sqref="G32"/>
    </sheetView>
  </sheetViews>
  <sheetFormatPr defaultColWidth="11" defaultRowHeight="15.5"/>
  <cols>
    <col min="2" max="2" width="12" bestFit="1" customWidth="1"/>
  </cols>
  <sheetData>
    <row r="1" spans="1:7">
      <c r="A1" t="s">
        <v>83</v>
      </c>
      <c r="C1" t="s">
        <v>84</v>
      </c>
      <c r="E1" t="s">
        <v>31</v>
      </c>
      <c r="G1" t="s">
        <v>85</v>
      </c>
    </row>
    <row r="2" spans="1:7">
      <c r="A2">
        <v>1</v>
      </c>
      <c r="C2" t="s">
        <v>86</v>
      </c>
      <c r="E2" t="s">
        <v>86</v>
      </c>
      <c r="G2" t="s">
        <v>85</v>
      </c>
    </row>
    <row r="3" spans="1:7">
      <c r="A3">
        <v>2</v>
      </c>
      <c r="C3" t="s">
        <v>33</v>
      </c>
      <c r="E3" t="s">
        <v>33</v>
      </c>
      <c r="G3" t="s">
        <v>87</v>
      </c>
    </row>
    <row r="4" spans="1:7">
      <c r="A4">
        <v>3</v>
      </c>
    </row>
    <row r="5" spans="1:7">
      <c r="A5">
        <v>4</v>
      </c>
    </row>
    <row r="6" spans="1:7">
      <c r="A6">
        <v>5</v>
      </c>
    </row>
    <row r="9" spans="1:7">
      <c r="A9" s="22" t="s">
        <v>88</v>
      </c>
      <c r="B9" s="22" t="s">
        <v>89</v>
      </c>
      <c r="C9" s="22" t="s">
        <v>90</v>
      </c>
      <c r="D9" s="22" t="s">
        <v>91</v>
      </c>
      <c r="E9" s="22" t="s">
        <v>90</v>
      </c>
    </row>
    <row r="10" spans="1:7">
      <c r="A10">
        <v>1</v>
      </c>
      <c r="B10">
        <f>'Primaire proces'!E7</f>
        <v>0</v>
      </c>
      <c r="C10">
        <f>IF(B10&gt;=2,1,0)</f>
        <v>0</v>
      </c>
      <c r="D10">
        <f>'Primaire proces'!F7</f>
        <v>0</v>
      </c>
      <c r="E10">
        <f>IF(D10&gt;=2,1,0)</f>
        <v>0</v>
      </c>
    </row>
    <row r="11" spans="1:7">
      <c r="A11">
        <v>2</v>
      </c>
      <c r="B11">
        <f>'Primaire proces'!E18</f>
        <v>0</v>
      </c>
      <c r="C11">
        <f t="shared" ref="C11:C23" si="0">IF(B11&gt;=2,1,0)</f>
        <v>0</v>
      </c>
      <c r="D11">
        <f>'Primaire proces'!F18</f>
        <v>0</v>
      </c>
      <c r="E11">
        <f t="shared" ref="E11:E23" si="1">IF(D11&gt;=2,1,0)</f>
        <v>0</v>
      </c>
    </row>
    <row r="12" spans="1:7">
      <c r="A12">
        <v>3</v>
      </c>
      <c r="B12">
        <f>'Primaire proces'!E25</f>
        <v>0</v>
      </c>
      <c r="C12">
        <f t="shared" si="0"/>
        <v>0</v>
      </c>
      <c r="D12">
        <f>'Primaire proces'!F25</f>
        <v>0</v>
      </c>
      <c r="E12">
        <f t="shared" si="1"/>
        <v>0</v>
      </c>
    </row>
    <row r="13" spans="1:7">
      <c r="A13">
        <v>4</v>
      </c>
      <c r="B13">
        <f>'Primaire proces'!E30</f>
        <v>0</v>
      </c>
      <c r="C13">
        <f>IF(B13&gt;=2,1,0)</f>
        <v>0</v>
      </c>
      <c r="D13">
        <f>'Primaire proces'!F30</f>
        <v>0</v>
      </c>
      <c r="E13">
        <f t="shared" si="1"/>
        <v>0</v>
      </c>
    </row>
    <row r="14" spans="1:7">
      <c r="A14">
        <v>5</v>
      </c>
      <c r="B14">
        <f>'Primaire proces'!E36</f>
        <v>0</v>
      </c>
      <c r="C14">
        <f t="shared" si="0"/>
        <v>0</v>
      </c>
      <c r="D14">
        <f>'Primaire proces'!F36</f>
        <v>0</v>
      </c>
      <c r="E14">
        <f t="shared" si="1"/>
        <v>0</v>
      </c>
    </row>
    <row r="15" spans="1:7">
      <c r="A15">
        <v>6</v>
      </c>
      <c r="B15">
        <f>'Primaire proces'!E49</f>
        <v>0</v>
      </c>
      <c r="C15">
        <f t="shared" si="0"/>
        <v>0</v>
      </c>
      <c r="D15">
        <f>'Primaire proces'!F49</f>
        <v>0</v>
      </c>
      <c r="E15">
        <f t="shared" si="1"/>
        <v>0</v>
      </c>
    </row>
    <row r="16" spans="1:7">
      <c r="A16">
        <v>7</v>
      </c>
      <c r="B16">
        <f>'Primaire proces'!E53</f>
        <v>0</v>
      </c>
      <c r="C16">
        <f>IF(B16&gt;=2,1,0)</f>
        <v>0</v>
      </c>
      <c r="D16">
        <f>'Primaire proces'!F53</f>
        <v>0</v>
      </c>
      <c r="E16">
        <f>IF(D16&gt;=2,1,0)</f>
        <v>0</v>
      </c>
    </row>
    <row r="18" spans="1:8">
      <c r="A18">
        <v>8</v>
      </c>
      <c r="B18">
        <f>'Brede professionele basis'!E7</f>
        <v>0</v>
      </c>
      <c r="C18">
        <f t="shared" si="0"/>
        <v>0</v>
      </c>
      <c r="D18">
        <f>'Brede professionele basis'!F7</f>
        <v>0</v>
      </c>
      <c r="E18">
        <f t="shared" si="1"/>
        <v>0</v>
      </c>
    </row>
    <row r="19" spans="1:8">
      <c r="A19">
        <v>9</v>
      </c>
      <c r="B19">
        <f>'Brede professionele basis'!E17</f>
        <v>0</v>
      </c>
      <c r="C19">
        <f t="shared" si="0"/>
        <v>0</v>
      </c>
      <c r="D19">
        <f>'Brede professionele basis'!F17</f>
        <v>0</v>
      </c>
      <c r="E19">
        <f t="shared" si="1"/>
        <v>0</v>
      </c>
    </row>
    <row r="20" spans="1:8">
      <c r="A20">
        <v>10</v>
      </c>
      <c r="B20">
        <f>'Brede professionele basis'!E26</f>
        <v>0</v>
      </c>
      <c r="C20">
        <f t="shared" si="0"/>
        <v>0</v>
      </c>
      <c r="D20">
        <f>'Brede professionele basis'!F26</f>
        <v>0</v>
      </c>
      <c r="E20">
        <f t="shared" si="1"/>
        <v>0</v>
      </c>
    </row>
    <row r="21" spans="1:8">
      <c r="A21">
        <v>11</v>
      </c>
      <c r="B21">
        <f>'Brede professionele basis'!E36</f>
        <v>0</v>
      </c>
      <c r="C21">
        <f t="shared" si="0"/>
        <v>0</v>
      </c>
      <c r="D21">
        <f>'Brede professionele basis'!F36</f>
        <v>0</v>
      </c>
      <c r="E21">
        <f t="shared" si="1"/>
        <v>0</v>
      </c>
    </row>
    <row r="22" spans="1:8">
      <c r="A22">
        <v>12</v>
      </c>
      <c r="B22">
        <f>'Brede professionele basis'!E45</f>
        <v>0</v>
      </c>
      <c r="C22">
        <f t="shared" si="0"/>
        <v>0</v>
      </c>
      <c r="D22">
        <f>'Brede professionele basis'!F45</f>
        <v>0</v>
      </c>
      <c r="E22">
        <f t="shared" si="1"/>
        <v>0</v>
      </c>
    </row>
    <row r="23" spans="1:8">
      <c r="A23">
        <v>13</v>
      </c>
      <c r="B23">
        <f>'Brede professionele basis'!E56</f>
        <v>0</v>
      </c>
      <c r="C23">
        <f t="shared" si="0"/>
        <v>0</v>
      </c>
      <c r="D23">
        <f>'Brede professionele basis'!F56</f>
        <v>0</v>
      </c>
      <c r="E23">
        <f t="shared" si="1"/>
        <v>0</v>
      </c>
    </row>
    <row r="26" spans="1:8">
      <c r="H26" s="69"/>
    </row>
    <row r="27" spans="1:8">
      <c r="F27" t="s">
        <v>92</v>
      </c>
      <c r="G27" s="69" t="str">
        <f>Beoordeling!H6</f>
        <v>Nee</v>
      </c>
      <c r="H27" s="69" t="str">
        <f>Beoordeling!H6</f>
        <v>Nee</v>
      </c>
    </row>
    <row r="28" spans="1:8">
      <c r="F28" t="s">
        <v>93</v>
      </c>
      <c r="G28" s="69" t="str">
        <f>IF(COUNTIF(C10:C23,"1")&gt;12,"Ja","Nee")</f>
        <v>Nee</v>
      </c>
      <c r="H28" s="69" t="str">
        <f>IF(COUNTIF(D10:D23,"&gt;2")&gt;10,"Ja","Nee")</f>
        <v>Nee</v>
      </c>
    </row>
    <row r="29" spans="1:8">
      <c r="F29" t="s">
        <v>94</v>
      </c>
      <c r="G29" s="69" t="str">
        <f>IF(COUNTIF(B10:B23,"&gt;2")&gt;10,"Ja","Nee")</f>
        <v>Nee</v>
      </c>
      <c r="H29" s="69" t="str">
        <f>IF(COUNTIF(D10:D23,"&gt;2")&gt;10,"Ja","Nee")</f>
        <v>Nee</v>
      </c>
    </row>
    <row r="30" spans="1:8">
      <c r="F30" t="s">
        <v>95</v>
      </c>
      <c r="G30" s="69" t="str">
        <f>IF(COUNTIF(C10:C23,"0")&lt;3,"Ja","Nee")</f>
        <v>Nee</v>
      </c>
      <c r="H30" s="69" t="str">
        <f>IF(COUNTIF(E10:E23,"0")&lt;3,"Ja","Nee")</f>
        <v>Nee</v>
      </c>
    </row>
    <row r="31" spans="1:8">
      <c r="F31" t="s">
        <v>96</v>
      </c>
      <c r="G31">
        <f>SUM(B10:B23)</f>
        <v>0</v>
      </c>
      <c r="H31" s="69">
        <f>SUM(D10:D23)</f>
        <v>0</v>
      </c>
    </row>
    <row r="32" spans="1:8">
      <c r="F32" t="s">
        <v>97</v>
      </c>
      <c r="G32">
        <f>IF(G31=0,0,IF(G31&lt;16,2,IF(G31&lt;21,3,IF(G31&lt;29,4,IF(G31&lt;36,5,IF(G31&lt;43,6,IF(G31&lt;53,7,IF(G31&lt;57,8,IF(G31&lt;62,9,10)))))))))</f>
        <v>0</v>
      </c>
      <c r="H32">
        <f>IF(H31=0,0,IF(H31&lt;16,2,IF(H31&lt;21,3,IF(H31&lt;29,4,IF(H31&lt;36,5,IF(H31&lt;43,6,IF(H31&lt;53,7,IF(H31&lt;57,8,IF(H31&lt;62,9,10)))))))))</f>
        <v>0</v>
      </c>
    </row>
    <row r="33" spans="6:8">
      <c r="F33" t="s">
        <v>98</v>
      </c>
      <c r="G33">
        <f>COUNTIF(G27:G30, "*Nee*")</f>
        <v>4</v>
      </c>
      <c r="H33" s="69">
        <f>COUNTIF(H27:H30, "*Nee*")</f>
        <v>4</v>
      </c>
    </row>
  </sheetData>
  <sheetProtection algorithmName="SHA-512" hashValue="V174ETusR6uj4Eg8mrp4MQinr4YhaAaGGC1FlIMYP8/1z36J6YsoLTK55oTMHAIhzlhRyq1cXkK69qWANKqMpg==" saltValue="T5gQH9k1pfAdwz6fb1Ek8g==" spinCount="100000" sheet="1" objects="1" scenarios="1"/>
  <pageMargins left="0.7" right="0.7" top="0.75" bottom="0.75" header="0.3" footer="0.3"/>
  <pageSetup paperSize="9" orientation="portrait" horizontalDpi="0" verticalDpi="0"/>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F8D4-539B-AE40-9FEB-EBCBAD7E749C}">
  <sheetPr codeName="Blad5"/>
  <dimension ref="A1:F19"/>
  <sheetViews>
    <sheetView workbookViewId="0">
      <selection activeCell="B4" sqref="B4:D4"/>
    </sheetView>
  </sheetViews>
  <sheetFormatPr defaultColWidth="0" defaultRowHeight="16" customHeight="1" zeroHeight="1"/>
  <cols>
    <col min="1" max="1" width="0.83203125" style="3" customWidth="1"/>
    <col min="2" max="5" width="30.33203125" style="3" customWidth="1"/>
    <col min="6" max="6" width="0.83203125" style="3" customWidth="1"/>
    <col min="7" max="7" width="10.83203125" style="3" hidden="1" customWidth="1"/>
    <col min="8" max="16384" width="10.83203125" style="3" hidden="1"/>
  </cols>
  <sheetData>
    <row r="1" spans="2:6" ht="45" customHeight="1">
      <c r="B1" s="5"/>
      <c r="C1" s="5"/>
      <c r="D1" s="5"/>
      <c r="E1" s="5"/>
      <c r="F1" s="5"/>
    </row>
    <row r="2" spans="2:6" ht="26.15" customHeight="1">
      <c r="B2" s="94" t="s">
        <v>70</v>
      </c>
      <c r="C2" s="94"/>
      <c r="D2" s="5"/>
      <c r="E2" s="1" t="s">
        <v>18</v>
      </c>
      <c r="F2" s="2"/>
    </row>
    <row r="3" spans="2:6" ht="15.5"/>
    <row r="4" spans="2:6" ht="35.15" customHeight="1">
      <c r="B4" s="13"/>
      <c r="C4" s="13"/>
      <c r="D4" s="13"/>
      <c r="E4" s="13"/>
    </row>
    <row r="5" spans="2:6" s="4" customFormat="1" ht="35.15" customHeight="1">
      <c r="B5" s="11"/>
      <c r="C5" s="12"/>
      <c r="D5" s="11"/>
      <c r="E5" s="12"/>
    </row>
    <row r="6" spans="2:6" ht="35.15" customHeight="1">
      <c r="B6" s="11"/>
      <c r="C6" s="12"/>
      <c r="D6" s="11"/>
      <c r="E6" s="12"/>
    </row>
    <row r="7" spans="2:6" ht="35.15" customHeight="1">
      <c r="B7" s="11"/>
      <c r="C7" s="12"/>
      <c r="D7" s="11"/>
      <c r="E7" s="12"/>
    </row>
    <row r="8" spans="2:6" ht="35.15" customHeight="1">
      <c r="B8" s="11"/>
      <c r="C8" s="12"/>
      <c r="D8" s="11"/>
      <c r="E8" s="12"/>
    </row>
    <row r="9" spans="2:6" ht="15.5"/>
    <row r="10" spans="2:6" ht="35.15" customHeight="1">
      <c r="B10" s="13"/>
      <c r="C10" s="13"/>
      <c r="D10" s="13"/>
      <c r="E10" s="13"/>
    </row>
    <row r="11" spans="2:6" ht="35.15" customHeight="1">
      <c r="B11" s="14"/>
      <c r="C11" s="14"/>
      <c r="D11" s="14"/>
    </row>
    <row r="12" spans="2:6" ht="35.15" customHeight="1">
      <c r="B12" s="14"/>
      <c r="C12" s="14"/>
      <c r="D12" s="14"/>
    </row>
    <row r="13" spans="2:6" ht="35.15" customHeight="1">
      <c r="B13" s="14"/>
      <c r="C13" s="14"/>
      <c r="D13" s="14"/>
    </row>
    <row r="14" spans="2:6" ht="35.15" customHeight="1">
      <c r="B14" s="14"/>
      <c r="C14" s="14"/>
      <c r="D14" s="14"/>
    </row>
    <row r="15" spans="2:6" ht="53.15" customHeight="1">
      <c r="B15" s="15"/>
      <c r="C15" s="15"/>
      <c r="D15" s="15"/>
    </row>
    <row r="16" spans="2:6" ht="15.5"/>
    <row r="17" spans="3:3" ht="15.5"/>
    <row r="18" spans="3:3" ht="16.5">
      <c r="C18" s="10"/>
    </row>
    <row r="19" spans="3:3" ht="15.5"/>
  </sheetData>
  <mergeCells count="1">
    <mergeCell ref="B2:C2"/>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d65c21-baa6-4bb7-b84e-94bb92f26a81">
      <Terms xmlns="http://schemas.microsoft.com/office/infopath/2007/PartnerControls"/>
    </lcf76f155ced4ddcb4097134ff3c332f>
    <SharedWithUsers xmlns="44e89091-71d3-4a46-b7a0-ef68ed349ffb">
      <UserInfo>
        <DisplayName>Mieke Roos</DisplayName>
        <AccountId>47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F7D3EB78D4434B8DCF30458733581B" ma:contentTypeVersion="14" ma:contentTypeDescription="Een nieuw document maken." ma:contentTypeScope="" ma:versionID="4b617a1ee9525cb5046ac27b8f7a26bb">
  <xsd:schema xmlns:xsd="http://www.w3.org/2001/XMLSchema" xmlns:xs="http://www.w3.org/2001/XMLSchema" xmlns:p="http://schemas.microsoft.com/office/2006/metadata/properties" xmlns:ns2="fdd65c21-baa6-4bb7-b84e-94bb92f26a81" xmlns:ns3="44e89091-71d3-4a46-b7a0-ef68ed349ffb" targetNamespace="http://schemas.microsoft.com/office/2006/metadata/properties" ma:root="true" ma:fieldsID="cf6d7a15dfe791aa807f53d1b960dffc" ns2:_="" ns3:_="">
    <xsd:import namespace="fdd65c21-baa6-4bb7-b84e-94bb92f26a81"/>
    <xsd:import namespace="44e89091-71d3-4a46-b7a0-ef68ed349f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65c21-baa6-4bb7-b84e-94bb92f26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2d39682-ccf7-48d8-962f-2ca2d3d56b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9091-71d3-4a46-b7a0-ef68ed349ffb"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71436-82FE-4076-A69E-0F33F6F1130A}">
  <ds:schemaRefs>
    <ds:schemaRef ds:uri="http://schemas.microsoft.com/office/2006/metadata/properties"/>
    <ds:schemaRef ds:uri="http://schemas.microsoft.com/office/infopath/2007/PartnerControls"/>
    <ds:schemaRef ds:uri="fdd65c21-baa6-4bb7-b84e-94bb92f26a81"/>
    <ds:schemaRef ds:uri="44e89091-71d3-4a46-b7a0-ef68ed349ffb"/>
  </ds:schemaRefs>
</ds:datastoreItem>
</file>

<file path=customXml/itemProps2.xml><?xml version="1.0" encoding="utf-8"?>
<ds:datastoreItem xmlns:ds="http://schemas.openxmlformats.org/officeDocument/2006/customXml" ds:itemID="{DF410043-08EA-4FAF-9A5A-735E3B0AA40A}">
  <ds:schemaRefs>
    <ds:schemaRef ds:uri="http://schemas.microsoft.com/sharepoint/v3/contenttype/forms"/>
  </ds:schemaRefs>
</ds:datastoreItem>
</file>

<file path=customXml/itemProps3.xml><?xml version="1.0" encoding="utf-8"?>
<ds:datastoreItem xmlns:ds="http://schemas.openxmlformats.org/officeDocument/2006/customXml" ds:itemID="{0864F029-9D0D-4F39-8AB5-2D40B44A3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65c21-baa6-4bb7-b84e-94bb92f26a81"/>
    <ds:schemaRef ds:uri="44e89091-71d3-4a46-b7a0-ef68ed349f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Opbouw en activiteiten stage</vt:lpstr>
      <vt:lpstr>Minimumeisen</vt:lpstr>
      <vt:lpstr>Primaire proces</vt:lpstr>
      <vt:lpstr>Brede professionele basis</vt:lpstr>
      <vt:lpstr>Beoordeling</vt:lpstr>
      <vt:lpstr>Data</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Romy van der Kleij</cp:lastModifiedBy>
  <cp:revision/>
  <dcterms:created xsi:type="dcterms:W3CDTF">2022-07-18T15:29:06Z</dcterms:created>
  <dcterms:modified xsi:type="dcterms:W3CDTF">2026-03-10T12:58:45Z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0x01010015F7D3EB78D4434B8DCF30458733581B</vt:lpwstr>
  </property>
  <property fmtid="{D5CDD505-2E9C-101B-9397-08002B2CF9AE}" pid="3" name="MediaServiceImageTags">
    <vt:lpwstr/>
  </property>
  <property fmtid="{D5CDD505-2E9C-101B-9397-08002B2CF9AE}" pid="4" name="Order">
    <vt:r8>46200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